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<sst xmlns="http://schemas.openxmlformats.org/spreadsheetml/2006/main" count="140" uniqueCount="75">
  <si>
    <t>Rādītāji</t>
  </si>
  <si>
    <t>Ekonomiskās klasifikācijas kodi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</si>
  <si>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</si>
  <si>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</si>
  <si>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</si>
  <si>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</si>
  <si>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</si>
  <si>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</si>
  <si>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</si>
  <si>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</si>
  <si>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</si>
  <si>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</si>
  <si>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</si>
  <si>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</si>
  <si>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</si>
  <si>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</si>
  <si>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</si>
  <si>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Praulienas pamatsk.</t>
  </si>
  <si>
    <t>Ošupes pag.Degumnieku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</si>
  <si>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</si>
  <si>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</si>
  <si>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</si>
  <si>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</si>
  <si>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</si>
  <si>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</si>
  <si>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</si>
  <si>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</si>
  <si>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</si>
  <si>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</si>
  <si>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</si>
  <si>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</si>
  <si>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</si>
  <si>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</si>
  <si>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</si>
  <si>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</si>
  <si>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 xml:space="preserve">Krājumi, materiāli, energoresursi, prece, biroja preces un inventārs, kurus neuzskaita pamatkapitāla veidošanā </t>
  </si>
  <si>
    <t>Izdevumi par precēm iestādes darbības nodrošināšanai</t>
  </si>
  <si>
    <t>Pakalpojumi</t>
  </si>
  <si>
    <t>Ēdināšanas izdevumi - pašvaldības brīvpusdienas  (izņemot maksas pakalpojumus)</t>
  </si>
  <si>
    <t>Mācību, darba un dienesta komandējumi, dienesta, darba braucieni (izņemot ārvalstu mācību, darba un dienesta komandējumus, dienesta, darba braucienus (2120))</t>
  </si>
  <si>
    <t>Pakalpojumu samaksa</t>
  </si>
  <si>
    <t xml:space="preserve">Krājumi, materiāli, energoresursi, prece, biroja prece un inventārs, kurus neuzskaita pamatkapitāla veidošanā </t>
  </si>
  <si>
    <t>Biroja preces un inventārs</t>
  </si>
  <si>
    <t>Madonas pilsētas vidusskola</t>
  </si>
  <si>
    <t>Izdevumi uz vienu bērnu no 5.gadu vecuma starppašvaldību norēķiniem (mēnesī EUR)</t>
  </si>
  <si>
    <t xml:space="preserve">Izmaksu aprēķins 2020. gadā bērniem no 5.gadu vecuma   </t>
  </si>
  <si>
    <t xml:space="preserve">Izmaksu aprēķins 2020. gadā bērniem līdz 5.gadu vecumam    </t>
  </si>
  <si>
    <t>Skolēnu skaits uz 01.01.2020</t>
  </si>
  <si>
    <t xml:space="preserve">Bērnu skaits uz 01.01.2020 </t>
  </si>
  <si>
    <t xml:space="preserve">Bērnu skaits uz 01.01.2020. </t>
  </si>
  <si>
    <t>.</t>
  </si>
  <si>
    <t>Valsts un pašvaldību aprūpē un apgādē esošo personu uzturēšanas izdevumi (1.-4.klases ēdināšanas izdevumi pašvaldības finansētā daļa)</t>
  </si>
  <si>
    <t>Valsts un pašvaldību aprūpē un apgādē esošo personu uzturēšanas izdevumi (5.-12.klases ēdināšanas izdevumi pašvaldības finansētā daļa)</t>
  </si>
  <si>
    <t>Valsts un pašvaldību aprūpē un apgādē esošo personu uzturēšana  (ēdināšanas izdevumi pašvaldības finansētā daļa)</t>
  </si>
  <si>
    <t>Valsts un pašvaldību aprūpē un apgādē esošo personu uzturēšana ( ēdināšanas izdevumi pašvaldības finansētā daļa)</t>
  </si>
  <si>
    <t xml:space="preserve">Izmaksu aprēķins 2020. gadā par vienu izglītojamo    </t>
  </si>
  <si>
    <r>
      <t>Pēc 2019.gada naudas plūsmas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</si>
  <si>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Darba samaksa  (izņemot mērķdotācijas, prēmijas naudas balvas un materiālo stimulēšanu (1148) darba devēja piešķirtos labumus un maksājumus (1170))</t>
  </si>
  <si>
    <t>Darba devēja valsts obligātas sociālās apdrošināšanas iemaksas, pabalsti un kompensācijas (izņemot darba devēja VSAOI , kuras piešķir kā mērķdot.,prēmijas un naudas balvas (1148), darba dev.piešķ.mater.labumi (1170))</t>
  </si>
  <si>
    <t>Pasta, telefona un citi sakaru pakalpojumi</t>
  </si>
  <si>
    <t>Remontdarbi un iestāžu uzturēšanas pakalpojumi (izņemot ēku, būvju un ceļu kapitālo remontu)</t>
  </si>
  <si>
    <t>Īres un nomas maksa (izņemot transportlīdzekļu nomas maksu (2262))</t>
  </si>
  <si>
    <t>A.Eglīša Ļaudonas vidusskola</t>
  </si>
  <si>
    <t>Zāles, medicīniskās ierīces, medicīniskie instrumenti</t>
  </si>
  <si>
    <t>Izdevumi uz vienu izglītojamo starppašvaldību norēķiniem (mēnesī EUR)</t>
  </si>
  <si>
    <t xml:space="preserve">        09.100. Pirmsskolas  izglītības iestāžu izdevumi pēc 2019.gada naudas plūsmas (euro)</t>
  </si>
  <si>
    <t>Atalgojums (izņemot mērķdotācijas, prēmijas naudas balvas un materiālo stimulēšanu (1148) darba devēja piešķirtos labumus un maksājumus (1170))</t>
  </si>
  <si>
    <t>Īre un noma (izņemot transportlīdzekļu nomas maksu (2262))</t>
  </si>
  <si>
    <t>Zāles, ķimikālijas, labaratorijas preces,  medicīniskās ierīces, medicīniskie instrumenti</t>
  </si>
  <si>
    <t>Pielikums Nr.1</t>
  </si>
  <si>
    <t>Madonas novada pašvaldības domes</t>
  </si>
  <si>
    <t>27.02.2020. lēmumam Nr.91</t>
  </si>
  <si>
    <t>(protokols Nr.5, 12.p.)</t>
  </si>
  <si>
    <t>Pielikums Nr.2</t>
  </si>
  <si>
    <t>Pielikums Nr.3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</si>
</sst>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49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11" xfId="50" applyFont="1" applyFill="1" applyBorder="1" applyAlignment="1">
      <alignment vertical="top" wrapText="1"/>
      <protection/>
    </xf>
    <xf numFmtId="0" fontId="2" fillId="33" borderId="11" xfId="49" applyFont="1" applyFill="1" applyBorder="1" applyAlignment="1">
      <alignment vertical="top" wrapText="1"/>
      <protection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">
      <selection activeCell="M1" sqref="M1:P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1.7109375" style="0" customWidth="1"/>
    <col min="4" max="4" width="11.28125" style="0" customWidth="1"/>
    <col min="5" max="12" width="9.140625" style="0" customWidth="1"/>
    <col min="13" max="13" width="11.140625" style="0" customWidth="1"/>
    <col min="14" max="16" width="9.140625" style="0" customWidth="1"/>
    <col min="17" max="20" width="9.140625" style="7" customWidth="1"/>
  </cols>
  <sheetData>
    <row r="1" spans="14:16" ht="12.75">
      <c r="N1" s="70" t="s">
        <v>69</v>
      </c>
      <c r="O1" s="70"/>
      <c r="P1" s="70"/>
    </row>
    <row r="2" spans="13:16" ht="12.75">
      <c r="M2" s="70" t="s">
        <v>70</v>
      </c>
      <c r="N2" s="70"/>
      <c r="O2" s="70"/>
      <c r="P2" s="70"/>
    </row>
    <row r="3" spans="13:16" ht="12.75">
      <c r="M3" s="70" t="s">
        <v>71</v>
      </c>
      <c r="N3" s="70"/>
      <c r="O3" s="70"/>
      <c r="P3" s="70"/>
    </row>
    <row r="4" spans="13:16" ht="12.75">
      <c r="M4" s="70" t="s">
        <v>72</v>
      </c>
      <c r="N4" s="70"/>
      <c r="O4" s="70"/>
      <c r="P4" s="70"/>
    </row>
    <row r="5" ht="15.75">
      <c r="B5" s="57" t="s">
        <v>55</v>
      </c>
    </row>
    <row r="6" spans="1:3" ht="12.75">
      <c r="A6" s="1"/>
      <c r="B6" s="3" t="s">
        <v>56</v>
      </c>
      <c r="C6" s="1"/>
    </row>
    <row r="7" spans="1:3" ht="12.75">
      <c r="A7" s="1"/>
      <c r="B7" s="3"/>
      <c r="C7" s="1"/>
    </row>
    <row r="8" spans="1:16" ht="52.5" customHeight="1">
      <c r="A8" s="19" t="s">
        <v>1</v>
      </c>
      <c r="B8" s="20" t="s">
        <v>0</v>
      </c>
      <c r="C8" s="49" t="s">
        <v>43</v>
      </c>
      <c r="D8" s="49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0" t="s">
        <v>14</v>
      </c>
      <c r="J8" s="50" t="s">
        <v>15</v>
      </c>
      <c r="K8" s="50" t="s">
        <v>16</v>
      </c>
      <c r="L8" s="50" t="s">
        <v>62</v>
      </c>
      <c r="M8" s="50" t="s">
        <v>17</v>
      </c>
      <c r="N8" s="50" t="s">
        <v>18</v>
      </c>
      <c r="O8" s="50" t="s">
        <v>19</v>
      </c>
      <c r="P8" s="18" t="s">
        <v>20</v>
      </c>
    </row>
    <row r="9" spans="1:18" ht="22.5" customHeight="1">
      <c r="A9" s="8"/>
      <c r="B9" s="9" t="s">
        <v>47</v>
      </c>
      <c r="C9" s="53">
        <v>986</v>
      </c>
      <c r="D9" s="48">
        <v>263</v>
      </c>
      <c r="E9" s="48">
        <v>67</v>
      </c>
      <c r="F9" s="48">
        <v>97</v>
      </c>
      <c r="G9" s="48">
        <v>94</v>
      </c>
      <c r="H9" s="48">
        <v>78</v>
      </c>
      <c r="I9" s="48">
        <v>100</v>
      </c>
      <c r="J9" s="48">
        <v>57</v>
      </c>
      <c r="K9" s="48">
        <v>62</v>
      </c>
      <c r="L9" s="48">
        <v>161</v>
      </c>
      <c r="M9" s="48">
        <v>97</v>
      </c>
      <c r="N9" s="48">
        <v>61</v>
      </c>
      <c r="O9" s="48">
        <v>39</v>
      </c>
      <c r="P9" s="48">
        <f>SUM(C9:O9)</f>
        <v>2162</v>
      </c>
      <c r="R9" s="43"/>
    </row>
    <row r="10" spans="1:16" ht="29.25" customHeight="1">
      <c r="A10" s="66" t="s">
        <v>50</v>
      </c>
      <c r="B10" s="65"/>
      <c r="C10" s="65"/>
      <c r="D10" s="6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8"/>
    </row>
    <row r="11" spans="1:16" ht="39.75" customHeight="1">
      <c r="A11" s="11">
        <v>1100</v>
      </c>
      <c r="B11" s="2" t="s">
        <v>57</v>
      </c>
      <c r="C11" s="34">
        <v>215207</v>
      </c>
      <c r="D11" s="34">
        <v>75638</v>
      </c>
      <c r="E11" s="51">
        <v>58101</v>
      </c>
      <c r="F11" s="34">
        <v>30374</v>
      </c>
      <c r="G11" s="34">
        <v>41820</v>
      </c>
      <c r="H11" s="34">
        <v>25863</v>
      </c>
      <c r="I11" s="34">
        <v>22335</v>
      </c>
      <c r="J11" s="34">
        <v>21312</v>
      </c>
      <c r="K11" s="34">
        <v>15071</v>
      </c>
      <c r="L11" s="34">
        <v>66256</v>
      </c>
      <c r="M11" s="51">
        <v>65064</v>
      </c>
      <c r="N11" s="34">
        <v>39660</v>
      </c>
      <c r="O11" s="34">
        <v>37713</v>
      </c>
      <c r="P11" s="48">
        <f aca="true" t="shared" si="0" ref="P11:P30">SUM(C11:O11)</f>
        <v>714414</v>
      </c>
    </row>
    <row r="12" spans="1:16" ht="69.75" customHeight="1">
      <c r="A12" s="11">
        <v>1200</v>
      </c>
      <c r="B12" s="2" t="s">
        <v>58</v>
      </c>
      <c r="C12" s="34">
        <v>56769</v>
      </c>
      <c r="D12" s="34">
        <v>18459</v>
      </c>
      <c r="E12" s="51">
        <v>14523</v>
      </c>
      <c r="F12" s="34">
        <v>8477</v>
      </c>
      <c r="G12" s="34">
        <v>10074</v>
      </c>
      <c r="H12" s="34">
        <v>7183</v>
      </c>
      <c r="I12" s="34">
        <v>6325</v>
      </c>
      <c r="J12" s="34">
        <v>5717</v>
      </c>
      <c r="K12" s="34">
        <v>3630</v>
      </c>
      <c r="L12" s="34">
        <v>17084</v>
      </c>
      <c r="M12" s="51">
        <v>15673</v>
      </c>
      <c r="N12" s="34">
        <v>10239</v>
      </c>
      <c r="O12" s="34">
        <v>9085</v>
      </c>
      <c r="P12" s="48">
        <f t="shared" si="0"/>
        <v>183238</v>
      </c>
    </row>
    <row r="13" spans="1:16" ht="45.75" customHeight="1">
      <c r="A13" s="11">
        <v>2100</v>
      </c>
      <c r="B13" s="2" t="s">
        <v>39</v>
      </c>
      <c r="C13" s="34">
        <v>611</v>
      </c>
      <c r="D13" s="34">
        <v>33</v>
      </c>
      <c r="E13" s="34">
        <v>44</v>
      </c>
      <c r="F13" s="34">
        <v>8</v>
      </c>
      <c r="G13" s="34">
        <v>0</v>
      </c>
      <c r="H13" s="34">
        <v>0</v>
      </c>
      <c r="I13" s="34">
        <v>196</v>
      </c>
      <c r="J13" s="34">
        <v>0</v>
      </c>
      <c r="K13" s="34">
        <v>0</v>
      </c>
      <c r="L13" s="34">
        <v>114</v>
      </c>
      <c r="M13" s="34">
        <v>0</v>
      </c>
      <c r="N13" s="34">
        <v>0</v>
      </c>
      <c r="O13" s="34">
        <v>0</v>
      </c>
      <c r="P13" s="48">
        <f t="shared" si="0"/>
        <v>1006</v>
      </c>
    </row>
    <row r="14" spans="1:16" ht="21.75" customHeight="1">
      <c r="A14" s="11">
        <v>2200</v>
      </c>
      <c r="B14" s="2" t="s">
        <v>40</v>
      </c>
      <c r="C14" s="34">
        <f aca="true" t="shared" si="1" ref="C14:O14">C15+C16+C17+C18+C19+C20</f>
        <v>166316</v>
      </c>
      <c r="D14" s="34">
        <f t="shared" si="1"/>
        <v>80833</v>
      </c>
      <c r="E14" s="34">
        <f t="shared" si="1"/>
        <v>50825</v>
      </c>
      <c r="F14" s="34">
        <f t="shared" si="1"/>
        <v>56973</v>
      </c>
      <c r="G14" s="34">
        <f t="shared" si="1"/>
        <v>14666</v>
      </c>
      <c r="H14" s="34">
        <f t="shared" si="1"/>
        <v>21477</v>
      </c>
      <c r="I14" s="34">
        <f t="shared" si="1"/>
        <v>47283</v>
      </c>
      <c r="J14" s="34">
        <f t="shared" si="1"/>
        <v>20277</v>
      </c>
      <c r="K14" s="34">
        <f t="shared" si="1"/>
        <v>21280</v>
      </c>
      <c r="L14" s="34">
        <f t="shared" si="1"/>
        <v>33339</v>
      </c>
      <c r="M14" s="34">
        <f t="shared" si="1"/>
        <v>20774</v>
      </c>
      <c r="N14" s="34">
        <f t="shared" si="1"/>
        <v>20144</v>
      </c>
      <c r="O14" s="34">
        <f t="shared" si="1"/>
        <v>25174</v>
      </c>
      <c r="P14" s="48">
        <f t="shared" si="0"/>
        <v>579361</v>
      </c>
    </row>
    <row r="15" spans="1:21" ht="18.75" customHeight="1">
      <c r="A15" s="12">
        <v>2210</v>
      </c>
      <c r="B15" s="4" t="s">
        <v>59</v>
      </c>
      <c r="C15" s="34">
        <v>3748</v>
      </c>
      <c r="D15" s="34">
        <v>2399</v>
      </c>
      <c r="E15" s="34">
        <v>16202</v>
      </c>
      <c r="F15" s="34">
        <v>622</v>
      </c>
      <c r="G15" s="34">
        <v>255</v>
      </c>
      <c r="H15" s="34">
        <v>840</v>
      </c>
      <c r="I15" s="34">
        <v>838</v>
      </c>
      <c r="J15" s="34">
        <v>1071</v>
      </c>
      <c r="K15" s="34">
        <v>423</v>
      </c>
      <c r="L15" s="34">
        <v>447</v>
      </c>
      <c r="M15" s="34">
        <v>172</v>
      </c>
      <c r="N15" s="34">
        <v>1044</v>
      </c>
      <c r="O15" s="34">
        <v>1546</v>
      </c>
      <c r="P15" s="48">
        <f t="shared" si="0"/>
        <v>29607</v>
      </c>
      <c r="Q15" s="26"/>
      <c r="T15" s="26"/>
      <c r="U15" s="17"/>
    </row>
    <row r="16" spans="1:21" ht="21" customHeight="1">
      <c r="A16" s="12">
        <v>2220</v>
      </c>
      <c r="B16" s="4" t="s">
        <v>2</v>
      </c>
      <c r="C16" s="34">
        <v>123543</v>
      </c>
      <c r="D16" s="34">
        <v>52778</v>
      </c>
      <c r="E16" s="34">
        <v>31568</v>
      </c>
      <c r="F16" s="34">
        <v>45740</v>
      </c>
      <c r="G16" s="34">
        <v>9385</v>
      </c>
      <c r="H16" s="34">
        <v>7149</v>
      </c>
      <c r="I16" s="34">
        <v>32677</v>
      </c>
      <c r="J16" s="34">
        <v>6947</v>
      </c>
      <c r="K16" s="34">
        <v>11580</v>
      </c>
      <c r="L16" s="34">
        <v>18742</v>
      </c>
      <c r="M16" s="34">
        <v>13719</v>
      </c>
      <c r="N16" s="34">
        <v>8014</v>
      </c>
      <c r="O16" s="34">
        <v>19379</v>
      </c>
      <c r="P16" s="48">
        <f t="shared" si="0"/>
        <v>381221</v>
      </c>
      <c r="Q16" s="26"/>
      <c r="T16" s="26"/>
      <c r="U16" s="17"/>
    </row>
    <row r="17" spans="1:21" ht="27" customHeight="1">
      <c r="A17" s="12">
        <v>2230</v>
      </c>
      <c r="B17" s="4" t="s">
        <v>3</v>
      </c>
      <c r="C17" s="34">
        <v>11263</v>
      </c>
      <c r="D17" s="34">
        <v>7906</v>
      </c>
      <c r="E17" s="34">
        <v>996</v>
      </c>
      <c r="F17" s="34">
        <v>7988</v>
      </c>
      <c r="G17" s="34">
        <v>2326</v>
      </c>
      <c r="H17" s="34">
        <v>1285</v>
      </c>
      <c r="I17" s="34">
        <v>3490</v>
      </c>
      <c r="J17" s="34">
        <v>583</v>
      </c>
      <c r="K17" s="34">
        <v>2946</v>
      </c>
      <c r="L17" s="34">
        <v>5460</v>
      </c>
      <c r="M17" s="34">
        <v>511</v>
      </c>
      <c r="N17" s="34">
        <v>2099</v>
      </c>
      <c r="O17" s="34">
        <v>2027</v>
      </c>
      <c r="P17" s="48">
        <f t="shared" si="0"/>
        <v>48880</v>
      </c>
      <c r="Q17" s="26"/>
      <c r="T17" s="26"/>
      <c r="U17" s="17"/>
    </row>
    <row r="18" spans="1:21" ht="27" customHeight="1">
      <c r="A18" s="12">
        <v>2240</v>
      </c>
      <c r="B18" s="4" t="s">
        <v>60</v>
      </c>
      <c r="C18" s="34">
        <v>23917</v>
      </c>
      <c r="D18" s="34">
        <v>4427</v>
      </c>
      <c r="E18" s="34">
        <v>1367</v>
      </c>
      <c r="F18" s="34">
        <v>2159</v>
      </c>
      <c r="G18" s="34">
        <v>1883</v>
      </c>
      <c r="H18" s="34">
        <v>11678</v>
      </c>
      <c r="I18" s="34">
        <v>9312</v>
      </c>
      <c r="J18" s="34">
        <v>11334</v>
      </c>
      <c r="K18" s="34">
        <v>6331</v>
      </c>
      <c r="L18" s="34">
        <v>8279</v>
      </c>
      <c r="M18" s="34">
        <v>4411</v>
      </c>
      <c r="N18" s="34">
        <v>7580</v>
      </c>
      <c r="O18" s="34">
        <v>1809</v>
      </c>
      <c r="P18" s="48">
        <f t="shared" si="0"/>
        <v>94487</v>
      </c>
      <c r="Q18" s="26"/>
      <c r="T18" s="26"/>
      <c r="U18" s="17"/>
    </row>
    <row r="19" spans="1:21" ht="17.25" customHeight="1">
      <c r="A19" s="12">
        <v>2250</v>
      </c>
      <c r="B19" s="4" t="s">
        <v>4</v>
      </c>
      <c r="C19" s="34">
        <v>0</v>
      </c>
      <c r="D19" s="34">
        <v>0</v>
      </c>
      <c r="E19" s="34">
        <v>692</v>
      </c>
      <c r="F19" s="34">
        <v>413</v>
      </c>
      <c r="G19" s="34">
        <v>682</v>
      </c>
      <c r="H19" s="34">
        <v>469</v>
      </c>
      <c r="I19" s="34">
        <v>619</v>
      </c>
      <c r="J19" s="34">
        <v>0</v>
      </c>
      <c r="K19" s="34">
        <v>0</v>
      </c>
      <c r="L19" s="34">
        <v>178</v>
      </c>
      <c r="M19" s="34">
        <v>1961</v>
      </c>
      <c r="N19" s="34">
        <v>448</v>
      </c>
      <c r="O19" s="34">
        <v>413</v>
      </c>
      <c r="P19" s="48">
        <f t="shared" si="0"/>
        <v>5875</v>
      </c>
      <c r="Q19" s="26"/>
      <c r="T19" s="26"/>
      <c r="U19" s="17"/>
    </row>
    <row r="20" spans="1:21" ht="27" customHeight="1">
      <c r="A20" s="12">
        <v>2260</v>
      </c>
      <c r="B20" s="4" t="s">
        <v>61</v>
      </c>
      <c r="C20" s="34">
        <v>3845</v>
      </c>
      <c r="D20" s="34">
        <v>13323</v>
      </c>
      <c r="E20" s="34">
        <v>0</v>
      </c>
      <c r="F20" s="34">
        <v>51</v>
      </c>
      <c r="G20" s="34">
        <v>135</v>
      </c>
      <c r="H20" s="34">
        <v>56</v>
      </c>
      <c r="I20" s="34">
        <v>347</v>
      </c>
      <c r="J20" s="34">
        <v>342</v>
      </c>
      <c r="K20" s="34">
        <v>0</v>
      </c>
      <c r="L20" s="34">
        <v>233</v>
      </c>
      <c r="M20" s="34">
        <v>0</v>
      </c>
      <c r="N20" s="34">
        <v>959</v>
      </c>
      <c r="O20" s="34">
        <v>0</v>
      </c>
      <c r="P20" s="48">
        <f t="shared" si="0"/>
        <v>19291</v>
      </c>
      <c r="Q20" s="26"/>
      <c r="T20" s="26"/>
      <c r="U20" s="17"/>
    </row>
    <row r="21" spans="1:21" ht="32.25" customHeight="1">
      <c r="A21" s="11">
        <v>2300</v>
      </c>
      <c r="B21" s="2" t="s">
        <v>41</v>
      </c>
      <c r="C21" s="34">
        <f>C22+C23+C24+C25+C26+C28+C27</f>
        <v>138739</v>
      </c>
      <c r="D21" s="34">
        <f aca="true" t="shared" si="2" ref="D21:N21">D22+D23+D24+D25+D26+D28+D27</f>
        <v>42764</v>
      </c>
      <c r="E21" s="34">
        <f t="shared" si="2"/>
        <v>15015</v>
      </c>
      <c r="F21" s="34">
        <f t="shared" si="2"/>
        <v>37115</v>
      </c>
      <c r="G21" s="34">
        <f>G22+G23+G24+G25+G26+G28+G27</f>
        <v>17313</v>
      </c>
      <c r="H21" s="34">
        <f t="shared" si="2"/>
        <v>22244</v>
      </c>
      <c r="I21" s="34">
        <f t="shared" si="2"/>
        <v>37414</v>
      </c>
      <c r="J21" s="34">
        <f t="shared" si="2"/>
        <v>10631</v>
      </c>
      <c r="K21" s="34">
        <f t="shared" si="2"/>
        <v>20698</v>
      </c>
      <c r="L21" s="34">
        <f t="shared" si="2"/>
        <v>70935</v>
      </c>
      <c r="M21" s="34">
        <f t="shared" si="2"/>
        <v>41522</v>
      </c>
      <c r="N21" s="34">
        <f t="shared" si="2"/>
        <v>41804</v>
      </c>
      <c r="O21" s="34">
        <f>O22+O23+O24+O25+O26+O28+O27</f>
        <v>13555</v>
      </c>
      <c r="P21" s="48">
        <f t="shared" si="0"/>
        <v>509749</v>
      </c>
      <c r="Q21" s="26"/>
      <c r="T21" s="26"/>
      <c r="U21" s="17"/>
    </row>
    <row r="22" spans="1:21" ht="15.75" customHeight="1">
      <c r="A22" s="14">
        <v>2310</v>
      </c>
      <c r="B22" s="4" t="s">
        <v>42</v>
      </c>
      <c r="C22" s="34">
        <v>13985</v>
      </c>
      <c r="D22" s="34">
        <v>8776</v>
      </c>
      <c r="E22" s="34">
        <v>2690</v>
      </c>
      <c r="F22" s="34">
        <v>9192</v>
      </c>
      <c r="G22" s="34">
        <v>1657</v>
      </c>
      <c r="H22" s="34">
        <v>2260</v>
      </c>
      <c r="I22" s="34">
        <v>9429</v>
      </c>
      <c r="J22" s="34">
        <v>2129</v>
      </c>
      <c r="K22" s="34">
        <v>4891</v>
      </c>
      <c r="L22" s="34">
        <v>12453</v>
      </c>
      <c r="M22" s="34">
        <v>5203</v>
      </c>
      <c r="N22" s="34">
        <v>7728</v>
      </c>
      <c r="O22" s="34">
        <v>3232</v>
      </c>
      <c r="P22" s="48">
        <f t="shared" si="0"/>
        <v>83625</v>
      </c>
      <c r="Q22" s="26"/>
      <c r="T22" s="26"/>
      <c r="U22" s="17"/>
    </row>
    <row r="23" spans="1:21" ht="27.75" customHeight="1">
      <c r="A23" s="14">
        <v>2320</v>
      </c>
      <c r="B23" s="4" t="s">
        <v>5</v>
      </c>
      <c r="C23" s="34">
        <v>391</v>
      </c>
      <c r="D23" s="34">
        <v>760</v>
      </c>
      <c r="E23" s="34">
        <v>0</v>
      </c>
      <c r="F23" s="34">
        <v>683</v>
      </c>
      <c r="G23" s="34">
        <v>2189</v>
      </c>
      <c r="H23" s="34">
        <v>5396</v>
      </c>
      <c r="I23" s="34">
        <v>0</v>
      </c>
      <c r="J23" s="34">
        <v>42</v>
      </c>
      <c r="K23" s="34">
        <v>580</v>
      </c>
      <c r="L23" s="34">
        <v>21672</v>
      </c>
      <c r="M23" s="34">
        <v>15171</v>
      </c>
      <c r="N23" s="34">
        <v>21435</v>
      </c>
      <c r="O23" s="34">
        <v>2654</v>
      </c>
      <c r="P23" s="48">
        <f t="shared" si="0"/>
        <v>70973</v>
      </c>
      <c r="Q23" s="26"/>
      <c r="T23" s="26"/>
      <c r="U23" s="17"/>
    </row>
    <row r="24" spans="1:21" ht="27" customHeight="1">
      <c r="A24" s="14">
        <v>2340</v>
      </c>
      <c r="B24" s="4" t="s">
        <v>63</v>
      </c>
      <c r="C24" s="34">
        <v>137</v>
      </c>
      <c r="D24" s="34">
        <v>16</v>
      </c>
      <c r="E24" s="34">
        <v>17</v>
      </c>
      <c r="F24" s="34">
        <v>97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203</v>
      </c>
      <c r="M24" s="34">
        <v>0</v>
      </c>
      <c r="N24" s="34">
        <v>23</v>
      </c>
      <c r="O24" s="34">
        <v>0</v>
      </c>
      <c r="P24" s="48">
        <f t="shared" si="0"/>
        <v>493</v>
      </c>
      <c r="Q24" s="26"/>
      <c r="T24" s="26"/>
      <c r="U24" s="17"/>
    </row>
    <row r="25" spans="1:21" ht="20.25" customHeight="1">
      <c r="A25" s="14">
        <v>2350</v>
      </c>
      <c r="B25" s="4" t="s">
        <v>6</v>
      </c>
      <c r="C25" s="34">
        <v>14196</v>
      </c>
      <c r="D25" s="34">
        <v>6201</v>
      </c>
      <c r="E25" s="34">
        <v>2741</v>
      </c>
      <c r="F25" s="34">
        <v>13156</v>
      </c>
      <c r="G25" s="34">
        <v>3464</v>
      </c>
      <c r="H25" s="34">
        <v>3547</v>
      </c>
      <c r="I25" s="34">
        <v>14454</v>
      </c>
      <c r="J25" s="34">
        <v>1320</v>
      </c>
      <c r="K25" s="34">
        <v>5828</v>
      </c>
      <c r="L25" s="34">
        <v>15638</v>
      </c>
      <c r="M25" s="34">
        <v>6117</v>
      </c>
      <c r="N25" s="34">
        <v>3456</v>
      </c>
      <c r="O25" s="34">
        <v>1652</v>
      </c>
      <c r="P25" s="48">
        <f t="shared" si="0"/>
        <v>91770</v>
      </c>
      <c r="Q25" s="26"/>
      <c r="T25" s="26"/>
      <c r="U25" s="17"/>
    </row>
    <row r="26" spans="1:21" ht="35.25" customHeight="1">
      <c r="A26" s="14">
        <v>2360</v>
      </c>
      <c r="B26" s="29" t="s">
        <v>52</v>
      </c>
      <c r="C26" s="48">
        <v>53640</v>
      </c>
      <c r="D26" s="48">
        <v>25651</v>
      </c>
      <c r="E26" s="48">
        <v>5558</v>
      </c>
      <c r="F26" s="48">
        <v>8828</v>
      </c>
      <c r="G26" s="48">
        <v>5653</v>
      </c>
      <c r="H26" s="48">
        <v>5211</v>
      </c>
      <c r="I26" s="48">
        <v>6347</v>
      </c>
      <c r="J26" s="48">
        <v>5197</v>
      </c>
      <c r="K26" s="48">
        <v>5027</v>
      </c>
      <c r="L26" s="48">
        <v>13498</v>
      </c>
      <c r="M26" s="48">
        <v>9810</v>
      </c>
      <c r="N26" s="48">
        <v>4762</v>
      </c>
      <c r="O26" s="48">
        <v>4314</v>
      </c>
      <c r="P26" s="48">
        <f t="shared" si="0"/>
        <v>153496</v>
      </c>
      <c r="Q26" s="26"/>
      <c r="T26" s="26"/>
      <c r="U26" s="17"/>
    </row>
    <row r="27" spans="1:21" ht="35.25" customHeight="1">
      <c r="A27" s="32">
        <v>2363</v>
      </c>
      <c r="B27" s="54" t="s">
        <v>51</v>
      </c>
      <c r="C27" s="55">
        <v>48685</v>
      </c>
      <c r="D27" s="55">
        <v>0</v>
      </c>
      <c r="E27" s="55">
        <v>3278</v>
      </c>
      <c r="F27" s="55">
        <v>4492</v>
      </c>
      <c r="G27" s="55">
        <v>4250</v>
      </c>
      <c r="H27" s="55">
        <v>4735</v>
      </c>
      <c r="I27" s="55">
        <v>5463</v>
      </c>
      <c r="J27" s="55">
        <v>1943</v>
      </c>
      <c r="K27" s="55">
        <v>2549</v>
      </c>
      <c r="L27" s="55">
        <v>6192</v>
      </c>
      <c r="M27" s="55">
        <v>5221</v>
      </c>
      <c r="N27" s="55">
        <v>3399</v>
      </c>
      <c r="O27" s="55">
        <v>1578</v>
      </c>
      <c r="P27" s="48">
        <f t="shared" si="0"/>
        <v>91785</v>
      </c>
      <c r="Q27" s="26"/>
      <c r="T27" s="26"/>
      <c r="U27" s="17"/>
    </row>
    <row r="28" spans="1:21" ht="20.25" customHeight="1">
      <c r="A28" s="14">
        <v>2370</v>
      </c>
      <c r="B28" s="29" t="s">
        <v>31</v>
      </c>
      <c r="C28" s="34">
        <v>7705</v>
      </c>
      <c r="D28" s="34">
        <v>1360</v>
      </c>
      <c r="E28" s="34">
        <v>731</v>
      </c>
      <c r="F28" s="34">
        <v>667</v>
      </c>
      <c r="G28" s="34">
        <v>100</v>
      </c>
      <c r="H28" s="34">
        <v>1095</v>
      </c>
      <c r="I28" s="34">
        <v>1721</v>
      </c>
      <c r="J28" s="34">
        <v>0</v>
      </c>
      <c r="K28" s="34">
        <v>1823</v>
      </c>
      <c r="L28" s="34">
        <v>1279</v>
      </c>
      <c r="M28" s="45">
        <v>0</v>
      </c>
      <c r="N28" s="34">
        <v>1001</v>
      </c>
      <c r="O28" s="34">
        <v>125</v>
      </c>
      <c r="P28" s="48">
        <f t="shared" si="0"/>
        <v>17607</v>
      </c>
      <c r="Q28" s="26"/>
      <c r="T28" s="26"/>
      <c r="U28" s="17"/>
    </row>
    <row r="29" spans="1:17" ht="21.75" customHeight="1">
      <c r="A29" s="13">
        <v>2400</v>
      </c>
      <c r="B29" s="2" t="s">
        <v>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535</v>
      </c>
      <c r="I29" s="34">
        <v>0</v>
      </c>
      <c r="J29" s="34">
        <v>0</v>
      </c>
      <c r="K29" s="34">
        <v>0</v>
      </c>
      <c r="L29" s="34">
        <v>141</v>
      </c>
      <c r="M29" s="34">
        <v>183</v>
      </c>
      <c r="N29" s="34">
        <v>84</v>
      </c>
      <c r="O29" s="34">
        <v>284</v>
      </c>
      <c r="P29" s="48">
        <f t="shared" si="0"/>
        <v>1227</v>
      </c>
      <c r="Q29" s="26"/>
    </row>
    <row r="30" spans="1:17" ht="18.75" customHeight="1">
      <c r="A30" s="13">
        <v>5233</v>
      </c>
      <c r="B30" s="42" t="s">
        <v>32</v>
      </c>
      <c r="C30" s="34">
        <v>0</v>
      </c>
      <c r="D30" s="34">
        <v>0</v>
      </c>
      <c r="E30" s="34">
        <v>0</v>
      </c>
      <c r="F30" s="34">
        <v>0</v>
      </c>
      <c r="G30" s="34">
        <v>70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25</v>
      </c>
      <c r="O30" s="34">
        <v>0</v>
      </c>
      <c r="P30" s="48">
        <f t="shared" si="0"/>
        <v>95</v>
      </c>
      <c r="Q30" s="26"/>
    </row>
    <row r="31" spans="1:16" ht="18" customHeight="1">
      <c r="A31" s="63" t="s">
        <v>8</v>
      </c>
      <c r="B31" s="64"/>
      <c r="C31" s="36">
        <f>C11+C12+C13+C14+C21+C29+C30</f>
        <v>577642</v>
      </c>
      <c r="D31" s="36">
        <f aca="true" t="shared" si="3" ref="D31:O31">D11+D12+D13+D14+D21+D29+D30</f>
        <v>217727</v>
      </c>
      <c r="E31" s="36">
        <f t="shared" si="3"/>
        <v>138508</v>
      </c>
      <c r="F31" s="36">
        <f>F11+F12+F13+F14+F21+F29+F30</f>
        <v>132947</v>
      </c>
      <c r="G31" s="36">
        <f t="shared" si="3"/>
        <v>83943</v>
      </c>
      <c r="H31" s="36">
        <f t="shared" si="3"/>
        <v>77302</v>
      </c>
      <c r="I31" s="36">
        <f t="shared" si="3"/>
        <v>113553</v>
      </c>
      <c r="J31" s="36">
        <f t="shared" si="3"/>
        <v>57937</v>
      </c>
      <c r="K31" s="36">
        <f t="shared" si="3"/>
        <v>60679</v>
      </c>
      <c r="L31" s="36">
        <f t="shared" si="3"/>
        <v>187869</v>
      </c>
      <c r="M31" s="36">
        <f t="shared" si="3"/>
        <v>143216</v>
      </c>
      <c r="N31" s="36">
        <f t="shared" si="3"/>
        <v>111956</v>
      </c>
      <c r="O31" s="36">
        <f t="shared" si="3"/>
        <v>85811</v>
      </c>
      <c r="P31" s="36">
        <f>P11+P12+P13+P14+P21+P29+P30</f>
        <v>1989090</v>
      </c>
    </row>
    <row r="32" spans="1:17" ht="24.75" customHeight="1">
      <c r="A32" s="63" t="s">
        <v>64</v>
      </c>
      <c r="B32" s="65"/>
      <c r="C32" s="37">
        <f>C31/C9/12</f>
        <v>48.82031778228532</v>
      </c>
      <c r="D32" s="37">
        <f aca="true" t="shared" si="4" ref="D32:O32">D31/D9/12</f>
        <v>68.9882762991128</v>
      </c>
      <c r="E32" s="37">
        <f t="shared" si="4"/>
        <v>172.273631840796</v>
      </c>
      <c r="F32" s="37">
        <f t="shared" si="4"/>
        <v>114.21563573883162</v>
      </c>
      <c r="G32" s="37">
        <f t="shared" si="4"/>
        <v>74.41755319148936</v>
      </c>
      <c r="H32" s="37">
        <f t="shared" si="4"/>
        <v>82.58760683760684</v>
      </c>
      <c r="I32" s="37">
        <f t="shared" si="4"/>
        <v>94.6275</v>
      </c>
      <c r="J32" s="37">
        <f t="shared" si="4"/>
        <v>84.703216374269</v>
      </c>
      <c r="K32" s="37">
        <f t="shared" si="4"/>
        <v>81.55779569892474</v>
      </c>
      <c r="L32" s="37">
        <f t="shared" si="4"/>
        <v>97.24068322981367</v>
      </c>
      <c r="M32" s="37">
        <f t="shared" si="4"/>
        <v>123.03780068728521</v>
      </c>
      <c r="N32" s="37">
        <f t="shared" si="4"/>
        <v>152.94535519125682</v>
      </c>
      <c r="O32" s="37">
        <f t="shared" si="4"/>
        <v>183.35683760683762</v>
      </c>
      <c r="P32" s="37">
        <f>P31/P9/12</f>
        <v>76.6685938945421</v>
      </c>
      <c r="Q32" s="26"/>
    </row>
    <row r="33" spans="1:15" ht="19.5" customHeight="1">
      <c r="A33" s="5"/>
      <c r="B33" s="10"/>
      <c r="C33" s="6"/>
      <c r="E33" s="6"/>
      <c r="F33" s="7"/>
      <c r="O33" s="7"/>
    </row>
    <row r="34" spans="2:6" ht="12.75">
      <c r="B34" s="44"/>
      <c r="E34" s="6"/>
      <c r="F34" s="7"/>
    </row>
    <row r="35" spans="2:6" ht="12.75">
      <c r="B35" s="44"/>
      <c r="E35" s="33"/>
      <c r="F35" s="7"/>
    </row>
    <row r="36" spans="2:16" ht="12.75">
      <c r="B36" s="4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ht="12.75">
      <c r="B37" s="44"/>
    </row>
    <row r="38" ht="12.75">
      <c r="B38" s="44"/>
    </row>
    <row r="39" ht="12.75">
      <c r="B39" s="44"/>
    </row>
  </sheetData>
  <sheetProtection/>
  <mergeCells count="7">
    <mergeCell ref="A31:B31"/>
    <mergeCell ref="A32:B32"/>
    <mergeCell ref="A10:D10"/>
    <mergeCell ref="N1:P1"/>
    <mergeCell ref="M2:P2"/>
    <mergeCell ref="M3:P3"/>
    <mergeCell ref="M4:P4"/>
  </mergeCells>
  <printOptions/>
  <pageMargins left="1.1811023622047245" right="0.15748031496062992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O1" sqref="N1:Q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1.8515625" style="0" customWidth="1"/>
    <col min="4" max="4" width="10.00390625" style="0" customWidth="1"/>
    <col min="5" max="5" width="9.7109375" style="0" customWidth="1"/>
    <col min="6" max="6" width="10.28125" style="0" customWidth="1"/>
    <col min="7" max="13" width="9.140625" style="0" customWidth="1"/>
    <col min="14" max="14" width="10.421875" style="0" customWidth="1"/>
    <col min="15" max="22" width="9.140625" style="0" customWidth="1"/>
  </cols>
  <sheetData>
    <row r="1" spans="15:17" ht="12.75">
      <c r="O1" s="70" t="s">
        <v>73</v>
      </c>
      <c r="P1" s="70"/>
      <c r="Q1" s="70"/>
    </row>
    <row r="2" spans="14:17" ht="12.75">
      <c r="N2" s="70" t="s">
        <v>70</v>
      </c>
      <c r="O2" s="70"/>
      <c r="P2" s="70"/>
      <c r="Q2" s="70"/>
    </row>
    <row r="3" spans="14:17" ht="12.75">
      <c r="N3" s="70" t="s">
        <v>71</v>
      </c>
      <c r="O3" s="70"/>
      <c r="P3" s="70"/>
      <c r="Q3" s="70"/>
    </row>
    <row r="4" spans="14:17" ht="12.75">
      <c r="N4" s="70" t="s">
        <v>72</v>
      </c>
      <c r="O4" s="70"/>
      <c r="P4" s="70"/>
      <c r="Q4" s="70"/>
    </row>
    <row r="5" spans="14:17" ht="12.75">
      <c r="N5" s="71"/>
      <c r="O5" s="71"/>
      <c r="P5" s="71"/>
      <c r="Q5" s="71"/>
    </row>
    <row r="6" ht="15.75">
      <c r="B6" s="56" t="s">
        <v>46</v>
      </c>
    </row>
    <row r="7" ht="12.75">
      <c r="B7" s="3" t="s">
        <v>56</v>
      </c>
    </row>
    <row r="8" spans="1:3" ht="12.75">
      <c r="A8" s="1"/>
      <c r="B8" s="3"/>
      <c r="C8" s="1"/>
    </row>
    <row r="9" spans="1:19" ht="81" customHeight="1">
      <c r="A9" s="19" t="s">
        <v>1</v>
      </c>
      <c r="B9" s="20" t="s">
        <v>0</v>
      </c>
      <c r="C9" s="21" t="s">
        <v>21</v>
      </c>
      <c r="D9" s="21" t="s">
        <v>22</v>
      </c>
      <c r="E9" s="21" t="s">
        <v>23</v>
      </c>
      <c r="F9" s="21" t="s">
        <v>24</v>
      </c>
      <c r="G9" s="21" t="s">
        <v>11</v>
      </c>
      <c r="H9" s="21" t="s">
        <v>25</v>
      </c>
      <c r="I9" s="21" t="s">
        <v>26</v>
      </c>
      <c r="J9" s="21" t="s">
        <v>27</v>
      </c>
      <c r="K9" s="21" t="s">
        <v>15</v>
      </c>
      <c r="L9" s="35" t="s">
        <v>16</v>
      </c>
      <c r="M9" s="21" t="s">
        <v>30</v>
      </c>
      <c r="N9" s="21" t="s">
        <v>28</v>
      </c>
      <c r="O9" s="21" t="s">
        <v>18</v>
      </c>
      <c r="P9" s="21" t="s">
        <v>19</v>
      </c>
      <c r="Q9" s="21" t="s">
        <v>20</v>
      </c>
      <c r="S9" s="41"/>
    </row>
    <row r="10" spans="1:19" ht="22.5" customHeight="1">
      <c r="A10" s="8"/>
      <c r="B10" s="9" t="s">
        <v>48</v>
      </c>
      <c r="C10" s="53">
        <v>65</v>
      </c>
      <c r="D10" s="48">
        <v>145</v>
      </c>
      <c r="E10" s="48">
        <v>203</v>
      </c>
      <c r="F10" s="48">
        <v>27</v>
      </c>
      <c r="G10" s="48">
        <v>40</v>
      </c>
      <c r="H10" s="48">
        <v>51</v>
      </c>
      <c r="I10" s="48">
        <v>20</v>
      </c>
      <c r="J10" s="48">
        <v>40</v>
      </c>
      <c r="K10" s="48">
        <v>11</v>
      </c>
      <c r="L10" s="48">
        <v>22</v>
      </c>
      <c r="M10" s="48">
        <v>30</v>
      </c>
      <c r="N10" s="48">
        <v>71</v>
      </c>
      <c r="O10" s="48">
        <v>19</v>
      </c>
      <c r="P10" s="48">
        <v>15</v>
      </c>
      <c r="Q10" s="48">
        <f>SUM(C10:P10)</f>
        <v>759</v>
      </c>
      <c r="S10" s="7"/>
    </row>
    <row r="11" spans="1:19" ht="26.25" customHeight="1">
      <c r="A11" s="68" t="s">
        <v>65</v>
      </c>
      <c r="B11" s="69"/>
      <c r="C11" s="69"/>
      <c r="D11" s="69"/>
      <c r="E11" s="69"/>
      <c r="F11" s="69"/>
      <c r="G11" s="1"/>
      <c r="H11" s="1"/>
      <c r="I11" s="1"/>
      <c r="J11" s="1"/>
      <c r="K11" s="1"/>
      <c r="L11" s="58"/>
      <c r="M11" s="1"/>
      <c r="N11" s="1"/>
      <c r="O11" s="1"/>
      <c r="P11" s="1"/>
      <c r="Q11" s="48"/>
      <c r="S11" s="7"/>
    </row>
    <row r="12" spans="1:20" ht="39.75" customHeight="1">
      <c r="A12" s="11">
        <v>1100</v>
      </c>
      <c r="B12" s="2" t="s">
        <v>66</v>
      </c>
      <c r="C12" s="38">
        <v>76748</v>
      </c>
      <c r="D12" s="59">
        <v>155445</v>
      </c>
      <c r="E12" s="38">
        <v>210936</v>
      </c>
      <c r="F12" s="52">
        <v>41348</v>
      </c>
      <c r="G12" s="34">
        <v>47004</v>
      </c>
      <c r="H12" s="34">
        <v>102300</v>
      </c>
      <c r="I12" s="34">
        <v>27254</v>
      </c>
      <c r="J12" s="38">
        <v>54436</v>
      </c>
      <c r="K12" s="34">
        <v>17111</v>
      </c>
      <c r="L12" s="34">
        <v>38456</v>
      </c>
      <c r="M12" s="34">
        <v>40185</v>
      </c>
      <c r="N12" s="34">
        <v>61695</v>
      </c>
      <c r="O12" s="34">
        <v>23224</v>
      </c>
      <c r="P12" s="34">
        <v>26496</v>
      </c>
      <c r="Q12" s="47">
        <f aca="true" t="shared" si="0" ref="Q12:Q27">SUM(C12:P12)</f>
        <v>922638</v>
      </c>
      <c r="S12" s="39"/>
      <c r="T12" s="39"/>
    </row>
    <row r="13" spans="1:20" ht="66.75" customHeight="1">
      <c r="A13" s="11">
        <v>1200</v>
      </c>
      <c r="B13" s="2" t="s">
        <v>58</v>
      </c>
      <c r="C13" s="38">
        <v>19747</v>
      </c>
      <c r="D13" s="59">
        <v>39003</v>
      </c>
      <c r="E13" s="38">
        <v>54515</v>
      </c>
      <c r="F13" s="52">
        <v>9724</v>
      </c>
      <c r="G13" s="34">
        <v>12601</v>
      </c>
      <c r="H13" s="34">
        <v>24644</v>
      </c>
      <c r="I13" s="34">
        <v>7758</v>
      </c>
      <c r="J13" s="38">
        <v>14629</v>
      </c>
      <c r="K13" s="34">
        <v>4340</v>
      </c>
      <c r="L13" s="34">
        <v>10149</v>
      </c>
      <c r="M13" s="34">
        <v>11368</v>
      </c>
      <c r="N13" s="34">
        <v>14861</v>
      </c>
      <c r="O13" s="34">
        <v>6343</v>
      </c>
      <c r="P13" s="34">
        <v>6382</v>
      </c>
      <c r="Q13" s="47">
        <f t="shared" si="0"/>
        <v>236064</v>
      </c>
      <c r="S13" s="39"/>
      <c r="T13" s="39"/>
    </row>
    <row r="14" spans="1:19" ht="42.75" customHeight="1">
      <c r="A14" s="11">
        <v>2100</v>
      </c>
      <c r="B14" s="2" t="s">
        <v>33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4">
        <v>0</v>
      </c>
      <c r="Q14" s="47">
        <f t="shared" si="0"/>
        <v>0</v>
      </c>
      <c r="S14" s="7"/>
    </row>
    <row r="15" spans="1:19" ht="28.5" customHeight="1">
      <c r="A15" s="11">
        <v>2200</v>
      </c>
      <c r="B15" s="2" t="s">
        <v>37</v>
      </c>
      <c r="C15" s="34">
        <f aca="true" t="shared" si="1" ref="C15:P15">C16+C17+C18+C19+C20+C21</f>
        <v>10940</v>
      </c>
      <c r="D15" s="34">
        <f t="shared" si="1"/>
        <v>30598</v>
      </c>
      <c r="E15" s="34">
        <f t="shared" si="1"/>
        <v>71823</v>
      </c>
      <c r="F15" s="34">
        <f t="shared" si="1"/>
        <v>8613</v>
      </c>
      <c r="G15" s="34">
        <f t="shared" si="1"/>
        <v>5564</v>
      </c>
      <c r="H15" s="34">
        <f t="shared" si="1"/>
        <v>21387</v>
      </c>
      <c r="I15" s="34">
        <f t="shared" si="1"/>
        <v>4190</v>
      </c>
      <c r="J15" s="34">
        <f t="shared" si="1"/>
        <v>11158</v>
      </c>
      <c r="K15" s="34">
        <f t="shared" si="1"/>
        <v>5797</v>
      </c>
      <c r="L15" s="34">
        <f t="shared" si="1"/>
        <v>10151</v>
      </c>
      <c r="M15" s="34">
        <f t="shared" si="1"/>
        <v>4521</v>
      </c>
      <c r="N15" s="34">
        <f t="shared" si="1"/>
        <v>12374</v>
      </c>
      <c r="O15" s="34">
        <f t="shared" si="1"/>
        <v>3062</v>
      </c>
      <c r="P15" s="34">
        <f t="shared" si="1"/>
        <v>2244</v>
      </c>
      <c r="Q15" s="47">
        <f t="shared" si="0"/>
        <v>202422</v>
      </c>
      <c r="S15" s="7"/>
    </row>
    <row r="16" spans="1:19" ht="18.75" customHeight="1">
      <c r="A16" s="12">
        <v>2210</v>
      </c>
      <c r="B16" s="4" t="s">
        <v>59</v>
      </c>
      <c r="C16" s="34">
        <v>314</v>
      </c>
      <c r="D16" s="34">
        <v>336</v>
      </c>
      <c r="E16" s="34">
        <v>560</v>
      </c>
      <c r="F16" s="38">
        <v>50</v>
      </c>
      <c r="G16" s="34">
        <v>303</v>
      </c>
      <c r="H16" s="34">
        <v>207</v>
      </c>
      <c r="I16" s="34">
        <v>142</v>
      </c>
      <c r="J16" s="38">
        <v>355</v>
      </c>
      <c r="K16" s="34">
        <v>51</v>
      </c>
      <c r="L16" s="34">
        <v>237</v>
      </c>
      <c r="M16" s="34">
        <v>210</v>
      </c>
      <c r="N16" s="34">
        <v>354</v>
      </c>
      <c r="O16" s="34"/>
      <c r="P16" s="34">
        <v>128</v>
      </c>
      <c r="Q16" s="47">
        <f t="shared" si="0"/>
        <v>3247</v>
      </c>
      <c r="S16" s="7"/>
    </row>
    <row r="17" spans="1:19" ht="21" customHeight="1">
      <c r="A17" s="12">
        <v>2220</v>
      </c>
      <c r="B17" s="4" t="s">
        <v>2</v>
      </c>
      <c r="C17" s="38">
        <v>6806</v>
      </c>
      <c r="D17" s="38">
        <v>23469</v>
      </c>
      <c r="E17" s="38">
        <v>51279</v>
      </c>
      <c r="F17" s="38">
        <v>6736</v>
      </c>
      <c r="G17" s="34">
        <v>4655</v>
      </c>
      <c r="H17" s="34">
        <v>19015</v>
      </c>
      <c r="I17" s="34">
        <v>3660</v>
      </c>
      <c r="J17" s="38">
        <v>7664</v>
      </c>
      <c r="K17" s="34">
        <v>3584</v>
      </c>
      <c r="L17" s="34">
        <v>8847</v>
      </c>
      <c r="M17" s="34">
        <v>3257</v>
      </c>
      <c r="N17" s="34">
        <v>10172</v>
      </c>
      <c r="O17" s="34">
        <v>2707</v>
      </c>
      <c r="P17" s="34">
        <v>842</v>
      </c>
      <c r="Q17" s="47">
        <f t="shared" si="0"/>
        <v>152693</v>
      </c>
      <c r="S17" s="39"/>
    </row>
    <row r="18" spans="1:19" ht="27" customHeight="1">
      <c r="A18" s="12">
        <v>2230</v>
      </c>
      <c r="B18" s="4" t="s">
        <v>3</v>
      </c>
      <c r="C18" s="34">
        <v>187</v>
      </c>
      <c r="D18" s="34">
        <v>718</v>
      </c>
      <c r="E18" s="34">
        <v>577</v>
      </c>
      <c r="F18" s="38">
        <v>889</v>
      </c>
      <c r="G18" s="34">
        <v>145</v>
      </c>
      <c r="H18" s="34">
        <v>592</v>
      </c>
      <c r="I18" s="34">
        <v>0</v>
      </c>
      <c r="J18" s="38">
        <v>558</v>
      </c>
      <c r="K18" s="34">
        <v>105</v>
      </c>
      <c r="L18" s="34">
        <v>140</v>
      </c>
      <c r="M18" s="34">
        <v>638</v>
      </c>
      <c r="N18" s="34">
        <v>366</v>
      </c>
      <c r="O18" s="34">
        <v>25</v>
      </c>
      <c r="P18" s="34">
        <v>12</v>
      </c>
      <c r="Q18" s="47">
        <f t="shared" si="0"/>
        <v>4952</v>
      </c>
      <c r="S18" s="39"/>
    </row>
    <row r="19" spans="1:19" ht="27" customHeight="1">
      <c r="A19" s="12">
        <v>2240</v>
      </c>
      <c r="B19" s="4" t="s">
        <v>34</v>
      </c>
      <c r="C19" s="34">
        <v>2969</v>
      </c>
      <c r="D19" s="34">
        <v>5566</v>
      </c>
      <c r="E19" s="34">
        <v>18785</v>
      </c>
      <c r="F19" s="38">
        <v>778</v>
      </c>
      <c r="G19" s="34">
        <v>461</v>
      </c>
      <c r="H19" s="34">
        <v>1259</v>
      </c>
      <c r="I19" s="34">
        <v>220</v>
      </c>
      <c r="J19" s="38">
        <v>2581</v>
      </c>
      <c r="K19" s="34">
        <v>1960</v>
      </c>
      <c r="L19" s="34">
        <v>927</v>
      </c>
      <c r="M19" s="34">
        <v>382</v>
      </c>
      <c r="N19" s="34">
        <v>1456</v>
      </c>
      <c r="O19" s="34">
        <v>285</v>
      </c>
      <c r="P19" s="34">
        <v>1262</v>
      </c>
      <c r="Q19" s="47">
        <f t="shared" si="0"/>
        <v>38891</v>
      </c>
      <c r="S19" s="39"/>
    </row>
    <row r="20" spans="1:19" ht="17.25" customHeight="1">
      <c r="A20" s="12">
        <v>2250</v>
      </c>
      <c r="B20" s="4" t="s">
        <v>4</v>
      </c>
      <c r="C20" s="34">
        <v>0</v>
      </c>
      <c r="D20" s="34">
        <v>56</v>
      </c>
      <c r="E20" s="34">
        <v>0</v>
      </c>
      <c r="F20" s="38">
        <v>42</v>
      </c>
      <c r="G20" s="34">
        <v>0</v>
      </c>
      <c r="H20" s="34">
        <v>0</v>
      </c>
      <c r="I20" s="34">
        <v>0</v>
      </c>
      <c r="J20" s="38">
        <v>0</v>
      </c>
      <c r="K20" s="34">
        <v>0</v>
      </c>
      <c r="L20" s="34">
        <v>0</v>
      </c>
      <c r="M20" s="34">
        <v>0</v>
      </c>
      <c r="N20" s="34">
        <v>26</v>
      </c>
      <c r="O20" s="34">
        <v>0</v>
      </c>
      <c r="P20" s="34">
        <v>0</v>
      </c>
      <c r="Q20" s="47">
        <f t="shared" si="0"/>
        <v>124</v>
      </c>
      <c r="S20" s="7"/>
    </row>
    <row r="21" spans="1:19" ht="27" customHeight="1">
      <c r="A21" s="12">
        <v>2260</v>
      </c>
      <c r="B21" s="4" t="s">
        <v>67</v>
      </c>
      <c r="C21" s="34">
        <v>664</v>
      </c>
      <c r="D21" s="34">
        <v>453</v>
      </c>
      <c r="E21" s="34">
        <v>622</v>
      </c>
      <c r="F21" s="38">
        <v>118</v>
      </c>
      <c r="G21" s="34">
        <v>0</v>
      </c>
      <c r="H21" s="34">
        <v>314</v>
      </c>
      <c r="I21" s="34">
        <v>168</v>
      </c>
      <c r="J21" s="38">
        <v>0</v>
      </c>
      <c r="K21" s="34">
        <v>97</v>
      </c>
      <c r="L21" s="34">
        <v>0</v>
      </c>
      <c r="M21" s="34">
        <v>34</v>
      </c>
      <c r="N21" s="34">
        <v>0</v>
      </c>
      <c r="O21" s="34">
        <v>45</v>
      </c>
      <c r="P21" s="34">
        <v>0</v>
      </c>
      <c r="Q21" s="47">
        <f t="shared" si="0"/>
        <v>2515</v>
      </c>
      <c r="S21" s="39"/>
    </row>
    <row r="22" spans="1:19" ht="24.75" customHeight="1">
      <c r="A22" s="11">
        <v>2300</v>
      </c>
      <c r="B22" s="2" t="s">
        <v>35</v>
      </c>
      <c r="C22" s="34">
        <f>C23+C24+C25+C26+C27+C29+C28</f>
        <v>17341</v>
      </c>
      <c r="D22" s="34">
        <f aca="true" t="shared" si="2" ref="D22:P22">D23+D24+D25+D26+D27+D29+D28</f>
        <v>41118</v>
      </c>
      <c r="E22" s="34">
        <f t="shared" si="2"/>
        <v>65707</v>
      </c>
      <c r="F22" s="34">
        <f t="shared" si="2"/>
        <v>7487</v>
      </c>
      <c r="G22" s="34">
        <f t="shared" si="2"/>
        <v>8089</v>
      </c>
      <c r="H22" s="34">
        <f t="shared" si="2"/>
        <v>6991</v>
      </c>
      <c r="I22" s="34">
        <f t="shared" si="2"/>
        <v>6102</v>
      </c>
      <c r="J22" s="34">
        <f t="shared" si="2"/>
        <v>11888</v>
      </c>
      <c r="K22" s="34">
        <f t="shared" si="2"/>
        <v>9469</v>
      </c>
      <c r="L22" s="34">
        <f t="shared" si="2"/>
        <v>5006</v>
      </c>
      <c r="M22" s="34">
        <f t="shared" si="2"/>
        <v>13387</v>
      </c>
      <c r="N22" s="34">
        <f t="shared" si="2"/>
        <v>21346</v>
      </c>
      <c r="O22" s="34">
        <f t="shared" si="2"/>
        <v>8232</v>
      </c>
      <c r="P22" s="34">
        <f t="shared" si="2"/>
        <v>7979</v>
      </c>
      <c r="Q22" s="47">
        <f t="shared" si="0"/>
        <v>230142</v>
      </c>
      <c r="R22" s="24"/>
      <c r="S22" s="7"/>
    </row>
    <row r="23" spans="1:19" ht="15.75" customHeight="1">
      <c r="A23" s="14">
        <v>2310</v>
      </c>
      <c r="B23" s="4" t="s">
        <v>36</v>
      </c>
      <c r="C23" s="34">
        <v>557</v>
      </c>
      <c r="D23" s="34">
        <v>1719</v>
      </c>
      <c r="E23" s="34">
        <v>11577</v>
      </c>
      <c r="F23" s="38">
        <v>627</v>
      </c>
      <c r="G23" s="34">
        <v>650</v>
      </c>
      <c r="H23" s="34">
        <v>973</v>
      </c>
      <c r="I23" s="34">
        <v>1163</v>
      </c>
      <c r="J23" s="38">
        <v>2161</v>
      </c>
      <c r="K23" s="34">
        <v>1272</v>
      </c>
      <c r="L23" s="34">
        <v>1308</v>
      </c>
      <c r="M23" s="34">
        <v>2044</v>
      </c>
      <c r="N23" s="34">
        <v>2883</v>
      </c>
      <c r="O23" s="34">
        <v>986</v>
      </c>
      <c r="P23" s="34">
        <v>1407</v>
      </c>
      <c r="Q23" s="47">
        <f t="shared" si="0"/>
        <v>29327</v>
      </c>
      <c r="R23" s="7"/>
      <c r="S23" s="39"/>
    </row>
    <row r="24" spans="1:19" ht="27.75" customHeight="1">
      <c r="A24" s="14">
        <v>2320</v>
      </c>
      <c r="B24" s="4" t="s">
        <v>5</v>
      </c>
      <c r="C24" s="34">
        <v>783</v>
      </c>
      <c r="D24" s="34">
        <v>357</v>
      </c>
      <c r="E24" s="34">
        <v>2595</v>
      </c>
      <c r="F24" s="38">
        <v>0</v>
      </c>
      <c r="G24" s="34">
        <v>52</v>
      </c>
      <c r="H24" s="34">
        <v>0</v>
      </c>
      <c r="I24" s="34">
        <v>0</v>
      </c>
      <c r="J24" s="38">
        <v>0</v>
      </c>
      <c r="K24" s="34">
        <v>4997</v>
      </c>
      <c r="L24" s="34">
        <v>0</v>
      </c>
      <c r="M24" s="34">
        <v>3622</v>
      </c>
      <c r="N24" s="34">
        <v>8438</v>
      </c>
      <c r="O24" s="34">
        <v>2643</v>
      </c>
      <c r="P24" s="34">
        <v>2614</v>
      </c>
      <c r="Q24" s="47">
        <f t="shared" si="0"/>
        <v>26101</v>
      </c>
      <c r="S24" s="39"/>
    </row>
    <row r="25" spans="1:19" ht="24.75" customHeight="1">
      <c r="A25" s="14">
        <v>2340</v>
      </c>
      <c r="B25" s="4" t="s">
        <v>68</v>
      </c>
      <c r="C25" s="34">
        <v>22</v>
      </c>
      <c r="D25" s="34">
        <v>0</v>
      </c>
      <c r="E25" s="34">
        <v>52</v>
      </c>
      <c r="F25" s="38">
        <v>0</v>
      </c>
      <c r="G25" s="34">
        <v>34</v>
      </c>
      <c r="H25" s="34">
        <v>0</v>
      </c>
      <c r="I25" s="34">
        <v>18</v>
      </c>
      <c r="J25" s="38">
        <v>0</v>
      </c>
      <c r="K25" s="34">
        <v>0</v>
      </c>
      <c r="L25" s="34">
        <v>4</v>
      </c>
      <c r="M25" s="34">
        <v>0</v>
      </c>
      <c r="N25" s="34">
        <v>0</v>
      </c>
      <c r="O25" s="34">
        <v>0</v>
      </c>
      <c r="P25" s="34">
        <v>0</v>
      </c>
      <c r="Q25" s="47">
        <f t="shared" si="0"/>
        <v>130</v>
      </c>
      <c r="S25" s="7"/>
    </row>
    <row r="26" spans="1:19" ht="20.25" customHeight="1">
      <c r="A26" s="32">
        <v>2350</v>
      </c>
      <c r="B26" s="29" t="s">
        <v>6</v>
      </c>
      <c r="C26" s="48">
        <v>1527</v>
      </c>
      <c r="D26" s="48">
        <v>2747</v>
      </c>
      <c r="E26" s="34">
        <v>6092</v>
      </c>
      <c r="F26" s="38">
        <v>747</v>
      </c>
      <c r="G26" s="34">
        <v>1157</v>
      </c>
      <c r="H26" s="34">
        <v>1538</v>
      </c>
      <c r="I26" s="34">
        <v>586</v>
      </c>
      <c r="J26" s="38">
        <v>3211</v>
      </c>
      <c r="K26" s="34">
        <v>559</v>
      </c>
      <c r="L26" s="34">
        <v>1128</v>
      </c>
      <c r="M26" s="34">
        <v>1180</v>
      </c>
      <c r="N26" s="34">
        <v>3187</v>
      </c>
      <c r="O26" s="34">
        <v>708</v>
      </c>
      <c r="P26" s="34">
        <v>356</v>
      </c>
      <c r="Q26" s="47">
        <f t="shared" si="0"/>
        <v>24723</v>
      </c>
      <c r="S26" s="7"/>
    </row>
    <row r="27" spans="1:19" ht="38.25" customHeight="1">
      <c r="A27" s="32">
        <v>2360</v>
      </c>
      <c r="B27" s="29" t="s">
        <v>53</v>
      </c>
      <c r="C27" s="48">
        <v>13705</v>
      </c>
      <c r="D27" s="48">
        <v>35152</v>
      </c>
      <c r="E27" s="48">
        <v>43792</v>
      </c>
      <c r="F27" s="47">
        <v>5841</v>
      </c>
      <c r="G27" s="48">
        <v>5917</v>
      </c>
      <c r="H27" s="48">
        <v>4098</v>
      </c>
      <c r="I27" s="48">
        <v>4121</v>
      </c>
      <c r="J27" s="47">
        <v>5039</v>
      </c>
      <c r="K27" s="48">
        <v>2641</v>
      </c>
      <c r="L27" s="48">
        <v>1950</v>
      </c>
      <c r="M27" s="48">
        <v>6485</v>
      </c>
      <c r="N27" s="48">
        <v>6808</v>
      </c>
      <c r="O27" s="48">
        <v>3895</v>
      </c>
      <c r="P27" s="48">
        <v>3602</v>
      </c>
      <c r="Q27" s="47">
        <f t="shared" si="0"/>
        <v>143046</v>
      </c>
      <c r="R27" s="28"/>
      <c r="S27" s="7"/>
    </row>
    <row r="28" spans="1:19" ht="27" customHeight="1" hidden="1">
      <c r="A28" s="32">
        <v>2363</v>
      </c>
      <c r="B28" s="29" t="s">
        <v>38</v>
      </c>
      <c r="C28" s="47"/>
      <c r="D28" s="47"/>
      <c r="E28" s="47"/>
      <c r="F28" s="47"/>
      <c r="G28" s="48"/>
      <c r="H28" s="48"/>
      <c r="I28" s="48"/>
      <c r="J28" s="47"/>
      <c r="K28" s="48"/>
      <c r="L28" s="48"/>
      <c r="M28" s="48"/>
      <c r="N28" s="48"/>
      <c r="O28" s="48"/>
      <c r="P28" s="48"/>
      <c r="Q28" s="47"/>
      <c r="S28" s="39"/>
    </row>
    <row r="29" spans="1:19" ht="20.25" customHeight="1">
      <c r="A29" s="32">
        <v>2370</v>
      </c>
      <c r="B29" s="29" t="s">
        <v>31</v>
      </c>
      <c r="C29" s="60">
        <v>747</v>
      </c>
      <c r="D29" s="38">
        <v>1143</v>
      </c>
      <c r="E29" s="38">
        <v>1599</v>
      </c>
      <c r="F29" s="38">
        <v>272</v>
      </c>
      <c r="G29" s="34">
        <v>279</v>
      </c>
      <c r="H29" s="34">
        <v>382</v>
      </c>
      <c r="I29" s="34">
        <v>214</v>
      </c>
      <c r="J29" s="38">
        <v>1477</v>
      </c>
      <c r="K29" s="34">
        <v>0</v>
      </c>
      <c r="L29" s="34">
        <v>616</v>
      </c>
      <c r="M29" s="34">
        <v>56</v>
      </c>
      <c r="N29" s="34">
        <v>30</v>
      </c>
      <c r="O29" s="34">
        <v>0</v>
      </c>
      <c r="P29" s="34">
        <v>0</v>
      </c>
      <c r="Q29" s="47">
        <f>SUM(C29:P29)</f>
        <v>6815</v>
      </c>
      <c r="S29" s="7"/>
    </row>
    <row r="30" spans="1:19" ht="21.75" customHeight="1">
      <c r="A30" s="13">
        <v>2400</v>
      </c>
      <c r="B30" s="2" t="s">
        <v>7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4">
        <v>0</v>
      </c>
      <c r="Q30" s="47">
        <f>SUM(C30:P30)</f>
        <v>0</v>
      </c>
      <c r="S30" s="7"/>
    </row>
    <row r="31" spans="1:19" ht="18.75" customHeight="1">
      <c r="A31" s="13">
        <v>5233</v>
      </c>
      <c r="B31" s="30" t="s">
        <v>32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47">
        <f>SUM(C31:P31)</f>
        <v>0</v>
      </c>
      <c r="S31" s="7"/>
    </row>
    <row r="32" spans="1:19" ht="18" customHeight="1">
      <c r="A32" s="63" t="s">
        <v>8</v>
      </c>
      <c r="B32" s="64"/>
      <c r="C32" s="36">
        <f>C12+C13+C14+C15+C22+C30+C31</f>
        <v>124776</v>
      </c>
      <c r="D32" s="36">
        <f aca="true" t="shared" si="3" ref="D32:P32">D12+D13+D14+D15+D22+D30+D31</f>
        <v>266164</v>
      </c>
      <c r="E32" s="36">
        <f t="shared" si="3"/>
        <v>402981</v>
      </c>
      <c r="F32" s="36">
        <f t="shared" si="3"/>
        <v>67172</v>
      </c>
      <c r="G32" s="36">
        <f t="shared" si="3"/>
        <v>73258</v>
      </c>
      <c r="H32" s="36">
        <f t="shared" si="3"/>
        <v>155322</v>
      </c>
      <c r="I32" s="36">
        <f t="shared" si="3"/>
        <v>45304</v>
      </c>
      <c r="J32" s="36">
        <f t="shared" si="3"/>
        <v>92111</v>
      </c>
      <c r="K32" s="36">
        <f t="shared" si="3"/>
        <v>36717</v>
      </c>
      <c r="L32" s="36">
        <f t="shared" si="3"/>
        <v>63762</v>
      </c>
      <c r="M32" s="36">
        <f t="shared" si="3"/>
        <v>69461</v>
      </c>
      <c r="N32" s="36">
        <f t="shared" si="3"/>
        <v>110276</v>
      </c>
      <c r="O32" s="36">
        <f t="shared" si="3"/>
        <v>40861</v>
      </c>
      <c r="P32" s="36">
        <f t="shared" si="3"/>
        <v>43101</v>
      </c>
      <c r="Q32" s="61">
        <f>SUM(C32:P32)</f>
        <v>1591266</v>
      </c>
      <c r="R32" s="46"/>
      <c r="S32" s="7"/>
    </row>
    <row r="33" spans="1:19" ht="30" customHeight="1">
      <c r="A33" s="63" t="s">
        <v>29</v>
      </c>
      <c r="B33" s="67"/>
      <c r="C33" s="37">
        <f>C32/12/C10</f>
        <v>159.96923076923076</v>
      </c>
      <c r="D33" s="37">
        <f aca="true" t="shared" si="4" ref="D33:P33">D32/12/D10</f>
        <v>152.967816091954</v>
      </c>
      <c r="E33" s="37">
        <f t="shared" si="4"/>
        <v>165.42733990147784</v>
      </c>
      <c r="F33" s="37">
        <f t="shared" si="4"/>
        <v>207.320987654321</v>
      </c>
      <c r="G33" s="37">
        <f t="shared" si="4"/>
        <v>152.62083333333334</v>
      </c>
      <c r="H33" s="37">
        <f t="shared" si="4"/>
        <v>253.7941176470588</v>
      </c>
      <c r="I33" s="37">
        <f t="shared" si="4"/>
        <v>188.76666666666668</v>
      </c>
      <c r="J33" s="37">
        <f t="shared" si="4"/>
        <v>191.89791666666667</v>
      </c>
      <c r="K33" s="37">
        <f t="shared" si="4"/>
        <v>278.15909090909093</v>
      </c>
      <c r="L33" s="37">
        <f t="shared" si="4"/>
        <v>241.52272727272728</v>
      </c>
      <c r="M33" s="37">
        <f t="shared" si="4"/>
        <v>192.94722222222222</v>
      </c>
      <c r="N33" s="37">
        <f t="shared" si="4"/>
        <v>129.4319248826291</v>
      </c>
      <c r="O33" s="37">
        <f t="shared" si="4"/>
        <v>179.21491228070175</v>
      </c>
      <c r="P33" s="37">
        <f t="shared" si="4"/>
        <v>239.45</v>
      </c>
      <c r="Q33" s="37">
        <f>Q32/12/Q10</f>
        <v>174.71080368906456</v>
      </c>
      <c r="S33" s="7"/>
    </row>
    <row r="34" spans="3:17" ht="12.75">
      <c r="C34" s="6"/>
      <c r="D34" s="6"/>
      <c r="P34" s="7"/>
      <c r="Q34" s="27"/>
    </row>
    <row r="35" spans="3:17" ht="12.75">
      <c r="C35" s="25"/>
      <c r="D35" s="2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5"/>
      <c r="Q35" s="27"/>
    </row>
    <row r="36" spans="2:18" ht="12.75">
      <c r="B36" s="44"/>
      <c r="C36" s="22"/>
      <c r="D36" s="22"/>
      <c r="E36" s="22"/>
      <c r="F36" s="22"/>
      <c r="G36" s="22"/>
      <c r="H36" s="31"/>
      <c r="I36" s="31"/>
      <c r="J36" s="31"/>
      <c r="K36" s="31"/>
      <c r="L36" s="31"/>
      <c r="M36" s="31"/>
      <c r="N36" s="31"/>
      <c r="O36" s="31"/>
      <c r="P36" s="22"/>
      <c r="Q36" s="40"/>
      <c r="R36" s="22"/>
    </row>
    <row r="37" spans="2:17" ht="12.75">
      <c r="B37" s="44"/>
      <c r="P37" s="7"/>
      <c r="Q37" s="7"/>
    </row>
    <row r="38" spans="2:17" ht="12.75">
      <c r="B38" s="4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4" ht="12.75">
      <c r="B39" s="44"/>
      <c r="D39" s="7"/>
    </row>
    <row r="40" spans="2:4" ht="12.75">
      <c r="B40" s="44"/>
      <c r="D40" s="43"/>
    </row>
    <row r="41" spans="2:11" ht="12.75">
      <c r="B41" s="44"/>
      <c r="C41" s="22"/>
      <c r="D41" s="22"/>
      <c r="E41" s="22"/>
      <c r="K41" s="22"/>
    </row>
    <row r="42" ht="12.75">
      <c r="B42" s="44"/>
    </row>
    <row r="43" ht="12.75">
      <c r="B43" s="44"/>
    </row>
    <row r="44" spans="2:16" ht="12.75">
      <c r="B44" s="4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4:16" ht="12.7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4:16" ht="12.7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4:16" ht="12.7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4:16" ht="12.7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sheetProtection/>
  <mergeCells count="7">
    <mergeCell ref="N4:Q4"/>
    <mergeCell ref="A32:B32"/>
    <mergeCell ref="A33:B33"/>
    <mergeCell ref="A11:F11"/>
    <mergeCell ref="O1:Q1"/>
    <mergeCell ref="N2:Q2"/>
    <mergeCell ref="N3:Q3"/>
  </mergeCells>
  <printOptions/>
  <pageMargins left="1.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O1" sqref="N1:Q4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8" width="9.140625" style="0" customWidth="1"/>
  </cols>
  <sheetData>
    <row r="1" spans="15:17" ht="12.75">
      <c r="O1" s="70" t="s">
        <v>74</v>
      </c>
      <c r="P1" s="70"/>
      <c r="Q1" s="70"/>
    </row>
    <row r="2" spans="14:17" ht="12.75">
      <c r="N2" s="70" t="s">
        <v>70</v>
      </c>
      <c r="O2" s="70"/>
      <c r="P2" s="70"/>
      <c r="Q2" s="70"/>
    </row>
    <row r="3" spans="14:17" ht="12.75">
      <c r="N3" s="70" t="s">
        <v>71</v>
      </c>
      <c r="O3" s="70"/>
      <c r="P3" s="70"/>
      <c r="Q3" s="70"/>
    </row>
    <row r="4" spans="14:17" ht="12.75">
      <c r="N4" s="70" t="s">
        <v>72</v>
      </c>
      <c r="O4" s="70"/>
      <c r="P4" s="70"/>
      <c r="Q4" s="70"/>
    </row>
    <row r="6" ht="15.75">
      <c r="B6" s="57" t="s">
        <v>45</v>
      </c>
    </row>
    <row r="7" spans="1:3" ht="12.75">
      <c r="A7" s="1"/>
      <c r="B7" s="3" t="s">
        <v>56</v>
      </c>
      <c r="C7" s="1"/>
    </row>
    <row r="8" spans="1:3" ht="12.75">
      <c r="A8" s="1"/>
      <c r="B8" s="3"/>
      <c r="C8" s="1"/>
    </row>
    <row r="9" spans="1:17" ht="96.75" customHeight="1">
      <c r="A9" s="19" t="s">
        <v>1</v>
      </c>
      <c r="B9" s="20" t="s">
        <v>0</v>
      </c>
      <c r="C9" s="21" t="s">
        <v>21</v>
      </c>
      <c r="D9" s="21" t="s">
        <v>22</v>
      </c>
      <c r="E9" s="21" t="s">
        <v>23</v>
      </c>
      <c r="F9" s="21" t="s">
        <v>24</v>
      </c>
      <c r="G9" s="21" t="s">
        <v>11</v>
      </c>
      <c r="H9" s="21" t="s">
        <v>25</v>
      </c>
      <c r="I9" s="21" t="s">
        <v>26</v>
      </c>
      <c r="J9" s="21" t="s">
        <v>27</v>
      </c>
      <c r="K9" s="21" t="s">
        <v>15</v>
      </c>
      <c r="L9" s="21" t="s">
        <v>16</v>
      </c>
      <c r="M9" s="21" t="s">
        <v>30</v>
      </c>
      <c r="N9" s="21" t="s">
        <v>28</v>
      </c>
      <c r="O9" s="21" t="s">
        <v>18</v>
      </c>
      <c r="P9" s="21" t="s">
        <v>19</v>
      </c>
      <c r="Q9" s="21" t="s">
        <v>20</v>
      </c>
    </row>
    <row r="10" spans="1:17" ht="29.25" customHeight="1">
      <c r="A10" s="8"/>
      <c r="B10" s="9" t="s">
        <v>49</v>
      </c>
      <c r="C10" s="53">
        <v>49</v>
      </c>
      <c r="D10" s="48">
        <v>94</v>
      </c>
      <c r="E10" s="48">
        <v>126</v>
      </c>
      <c r="F10" s="48">
        <v>9</v>
      </c>
      <c r="G10" s="48">
        <v>22</v>
      </c>
      <c r="H10" s="48">
        <v>30</v>
      </c>
      <c r="I10" s="48">
        <v>19</v>
      </c>
      <c r="J10" s="48">
        <v>32</v>
      </c>
      <c r="K10" s="48">
        <v>9</v>
      </c>
      <c r="L10" s="48">
        <v>22</v>
      </c>
      <c r="M10" s="48">
        <v>29</v>
      </c>
      <c r="N10" s="48">
        <v>47</v>
      </c>
      <c r="O10" s="48">
        <v>11</v>
      </c>
      <c r="P10" s="48">
        <v>9</v>
      </c>
      <c r="Q10" s="48">
        <f>SUM(C10:P10)</f>
        <v>508</v>
      </c>
    </row>
    <row r="11" spans="1:17" ht="26.25" customHeight="1">
      <c r="A11" s="68" t="s">
        <v>65</v>
      </c>
      <c r="B11" s="69"/>
      <c r="C11" s="69"/>
      <c r="D11" s="69"/>
      <c r="E11" s="69"/>
      <c r="F11" s="69"/>
      <c r="G11" s="1"/>
      <c r="H11" s="1"/>
      <c r="I11" s="1"/>
      <c r="J11" s="1"/>
      <c r="K11" s="1"/>
      <c r="L11" s="1"/>
      <c r="M11" s="1"/>
      <c r="N11" s="1"/>
      <c r="O11" s="1"/>
      <c r="P11" s="1"/>
      <c r="Q11" s="34"/>
    </row>
    <row r="12" spans="1:17" ht="39.75" customHeight="1">
      <c r="A12" s="11">
        <v>1100</v>
      </c>
      <c r="B12" s="2" t="s">
        <v>66</v>
      </c>
      <c r="C12" s="62">
        <v>57857</v>
      </c>
      <c r="D12" s="59">
        <v>100771</v>
      </c>
      <c r="E12" s="38">
        <v>130925</v>
      </c>
      <c r="F12" s="51">
        <v>12972</v>
      </c>
      <c r="G12" s="34">
        <v>8233</v>
      </c>
      <c r="H12" s="34">
        <v>15300</v>
      </c>
      <c r="I12" s="34">
        <v>25892</v>
      </c>
      <c r="J12" s="38">
        <v>43549</v>
      </c>
      <c r="K12" s="34">
        <v>14001</v>
      </c>
      <c r="L12" s="34">
        <v>19885</v>
      </c>
      <c r="M12" s="34">
        <v>30143</v>
      </c>
      <c r="N12" s="34">
        <v>37017</v>
      </c>
      <c r="O12" s="51">
        <v>5427</v>
      </c>
      <c r="P12" s="34">
        <v>12573</v>
      </c>
      <c r="Q12" s="34">
        <f aca="true" t="shared" si="0" ref="Q12:Q27">SUM(C12:P12)</f>
        <v>514545</v>
      </c>
    </row>
    <row r="13" spans="1:17" ht="60.75" customHeight="1">
      <c r="A13" s="11">
        <v>1200</v>
      </c>
      <c r="B13" s="2" t="s">
        <v>58</v>
      </c>
      <c r="C13" s="62">
        <v>14887</v>
      </c>
      <c r="D13" s="59">
        <v>25286</v>
      </c>
      <c r="E13" s="38">
        <v>33837</v>
      </c>
      <c r="F13" s="51">
        <v>3241</v>
      </c>
      <c r="G13" s="34">
        <v>2686</v>
      </c>
      <c r="H13" s="34">
        <v>3685</v>
      </c>
      <c r="I13" s="34">
        <v>7370</v>
      </c>
      <c r="J13" s="38">
        <v>11704</v>
      </c>
      <c r="K13" s="34">
        <v>3550</v>
      </c>
      <c r="L13" s="34">
        <v>4775</v>
      </c>
      <c r="M13" s="34">
        <v>8253</v>
      </c>
      <c r="N13" s="34">
        <v>8917</v>
      </c>
      <c r="O13" s="51">
        <v>1629</v>
      </c>
      <c r="P13" s="34">
        <v>3028</v>
      </c>
      <c r="Q13" s="34">
        <f t="shared" si="0"/>
        <v>132848</v>
      </c>
    </row>
    <row r="14" spans="1:17" ht="35.25" customHeight="1">
      <c r="A14" s="11">
        <v>2100</v>
      </c>
      <c r="B14" s="2" t="s">
        <v>33</v>
      </c>
      <c r="C14" s="38">
        <v>0</v>
      </c>
      <c r="D14" s="34">
        <v>0</v>
      </c>
      <c r="E14" s="34">
        <v>0</v>
      </c>
      <c r="F14" s="34">
        <v>0</v>
      </c>
      <c r="G14" s="34">
        <v>14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20</v>
      </c>
      <c r="O14" s="34">
        <v>0</v>
      </c>
      <c r="P14" s="34">
        <v>0</v>
      </c>
      <c r="Q14" s="34">
        <f t="shared" si="0"/>
        <v>34</v>
      </c>
    </row>
    <row r="15" spans="1:17" ht="21" customHeight="1">
      <c r="A15" s="11">
        <v>2200</v>
      </c>
      <c r="B15" s="2" t="s">
        <v>37</v>
      </c>
      <c r="C15" s="34">
        <f aca="true" t="shared" si="1" ref="C15:P15">C16+C17+C18+C19+C20+C21</f>
        <v>8210</v>
      </c>
      <c r="D15" s="34">
        <f t="shared" si="1"/>
        <v>19334</v>
      </c>
      <c r="E15" s="34">
        <f t="shared" si="1"/>
        <v>44580</v>
      </c>
      <c r="F15" s="34">
        <f t="shared" si="1"/>
        <v>2935</v>
      </c>
      <c r="G15" s="34">
        <f t="shared" si="1"/>
        <v>3060</v>
      </c>
      <c r="H15" s="34">
        <f t="shared" si="1"/>
        <v>12561</v>
      </c>
      <c r="I15" s="34">
        <f t="shared" si="1"/>
        <v>3981</v>
      </c>
      <c r="J15" s="34">
        <f t="shared" si="1"/>
        <v>8926</v>
      </c>
      <c r="K15" s="34">
        <f t="shared" si="1"/>
        <v>4648</v>
      </c>
      <c r="L15" s="34">
        <f t="shared" si="1"/>
        <v>10148</v>
      </c>
      <c r="M15" s="34">
        <f t="shared" si="1"/>
        <v>4518</v>
      </c>
      <c r="N15" s="34">
        <f t="shared" si="1"/>
        <v>8278</v>
      </c>
      <c r="O15" s="34">
        <f t="shared" si="1"/>
        <v>3037</v>
      </c>
      <c r="P15" s="34">
        <f t="shared" si="1"/>
        <v>1338</v>
      </c>
      <c r="Q15" s="34">
        <f t="shared" si="0"/>
        <v>135554</v>
      </c>
    </row>
    <row r="16" spans="1:17" ht="18.75" customHeight="1">
      <c r="A16" s="12">
        <v>2210</v>
      </c>
      <c r="B16" s="4" t="s">
        <v>59</v>
      </c>
      <c r="C16" s="34">
        <v>238</v>
      </c>
      <c r="D16" s="34">
        <v>218</v>
      </c>
      <c r="E16" s="34">
        <v>348</v>
      </c>
      <c r="F16" s="38">
        <v>17</v>
      </c>
      <c r="G16" s="34">
        <v>167</v>
      </c>
      <c r="H16" s="34">
        <v>123</v>
      </c>
      <c r="I16" s="34">
        <v>135</v>
      </c>
      <c r="J16" s="38">
        <v>284</v>
      </c>
      <c r="K16" s="34">
        <v>51</v>
      </c>
      <c r="L16" s="34">
        <v>237</v>
      </c>
      <c r="M16" s="34">
        <v>210</v>
      </c>
      <c r="N16" s="34">
        <v>252</v>
      </c>
      <c r="O16" s="34"/>
      <c r="P16" s="34">
        <v>76</v>
      </c>
      <c r="Q16" s="34">
        <f t="shared" si="0"/>
        <v>2356</v>
      </c>
    </row>
    <row r="17" spans="1:17" ht="21" customHeight="1">
      <c r="A17" s="12">
        <v>2220</v>
      </c>
      <c r="B17" s="4" t="s">
        <v>2</v>
      </c>
      <c r="C17" s="38">
        <v>5131</v>
      </c>
      <c r="D17" s="38">
        <v>15214</v>
      </c>
      <c r="E17" s="38">
        <v>31828</v>
      </c>
      <c r="F17" s="38">
        <v>2245</v>
      </c>
      <c r="G17" s="34">
        <v>2560</v>
      </c>
      <c r="H17" s="34">
        <v>11167</v>
      </c>
      <c r="I17" s="34">
        <v>3477</v>
      </c>
      <c r="J17" s="38">
        <v>6131</v>
      </c>
      <c r="K17" s="34">
        <v>2993</v>
      </c>
      <c r="L17" s="34">
        <v>8847</v>
      </c>
      <c r="M17" s="34">
        <v>3257</v>
      </c>
      <c r="N17" s="34">
        <v>6578</v>
      </c>
      <c r="O17" s="34">
        <v>2707</v>
      </c>
      <c r="P17" s="34">
        <v>505</v>
      </c>
      <c r="Q17" s="34">
        <f t="shared" si="0"/>
        <v>102640</v>
      </c>
    </row>
    <row r="18" spans="1:17" ht="27" customHeight="1">
      <c r="A18" s="12">
        <v>2230</v>
      </c>
      <c r="B18" s="4" t="s">
        <v>3</v>
      </c>
      <c r="C18" s="34">
        <v>0</v>
      </c>
      <c r="D18" s="34">
        <v>0</v>
      </c>
      <c r="E18" s="34">
        <v>359</v>
      </c>
      <c r="F18" s="38">
        <v>395</v>
      </c>
      <c r="G18" s="34">
        <v>79</v>
      </c>
      <c r="H18" s="34">
        <v>348</v>
      </c>
      <c r="I18" s="34">
        <v>0</v>
      </c>
      <c r="J18" s="38">
        <v>446</v>
      </c>
      <c r="K18" s="34">
        <v>0</v>
      </c>
      <c r="L18" s="34">
        <v>140</v>
      </c>
      <c r="M18" s="34">
        <v>635</v>
      </c>
      <c r="N18" s="34">
        <v>199</v>
      </c>
      <c r="O18" s="34">
        <v>0</v>
      </c>
      <c r="P18" s="34">
        <v>0</v>
      </c>
      <c r="Q18" s="34">
        <f t="shared" si="0"/>
        <v>2601</v>
      </c>
    </row>
    <row r="19" spans="1:17" ht="27" customHeight="1">
      <c r="A19" s="12">
        <v>2240</v>
      </c>
      <c r="B19" s="4" t="s">
        <v>34</v>
      </c>
      <c r="C19" s="34">
        <v>2239</v>
      </c>
      <c r="D19" s="34">
        <v>3608</v>
      </c>
      <c r="E19" s="34">
        <v>11659</v>
      </c>
      <c r="F19" s="38">
        <v>259</v>
      </c>
      <c r="G19" s="34">
        <v>254</v>
      </c>
      <c r="H19" s="34">
        <v>739</v>
      </c>
      <c r="I19" s="34">
        <v>209</v>
      </c>
      <c r="J19" s="38">
        <v>2065</v>
      </c>
      <c r="K19" s="34">
        <v>1604</v>
      </c>
      <c r="L19" s="34">
        <v>924</v>
      </c>
      <c r="M19" s="34">
        <v>382</v>
      </c>
      <c r="N19" s="34">
        <v>932</v>
      </c>
      <c r="O19" s="34">
        <v>285</v>
      </c>
      <c r="P19" s="34">
        <v>757</v>
      </c>
      <c r="Q19" s="34">
        <f t="shared" si="0"/>
        <v>25916</v>
      </c>
    </row>
    <row r="20" spans="1:17" ht="17.25" customHeight="1">
      <c r="A20" s="12">
        <v>2250</v>
      </c>
      <c r="B20" s="4" t="s">
        <v>4</v>
      </c>
      <c r="C20" s="34">
        <v>0</v>
      </c>
      <c r="D20" s="34">
        <v>0</v>
      </c>
      <c r="E20" s="34">
        <v>0</v>
      </c>
      <c r="F20" s="38">
        <v>19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31</v>
      </c>
      <c r="O20" s="34">
        <v>0</v>
      </c>
      <c r="P20" s="34">
        <v>0</v>
      </c>
      <c r="Q20" s="34">
        <f t="shared" si="0"/>
        <v>50</v>
      </c>
    </row>
    <row r="21" spans="1:17" ht="27" customHeight="1">
      <c r="A21" s="12">
        <v>2260</v>
      </c>
      <c r="B21" s="4" t="s">
        <v>67</v>
      </c>
      <c r="C21" s="34">
        <v>602</v>
      </c>
      <c r="D21" s="34">
        <v>294</v>
      </c>
      <c r="E21" s="34">
        <v>386</v>
      </c>
      <c r="F21" s="38">
        <v>0</v>
      </c>
      <c r="G21" s="34">
        <v>0</v>
      </c>
      <c r="H21" s="34">
        <v>184</v>
      </c>
      <c r="I21" s="34">
        <v>160</v>
      </c>
      <c r="J21" s="38">
        <v>0</v>
      </c>
      <c r="K21" s="34">
        <v>0</v>
      </c>
      <c r="L21" s="34">
        <v>0</v>
      </c>
      <c r="M21" s="34">
        <v>34</v>
      </c>
      <c r="N21" s="34">
        <v>286</v>
      </c>
      <c r="O21" s="34">
        <v>45</v>
      </c>
      <c r="P21" s="34">
        <v>0</v>
      </c>
      <c r="Q21" s="34">
        <f t="shared" si="0"/>
        <v>1991</v>
      </c>
    </row>
    <row r="22" spans="1:17" ht="40.5" customHeight="1">
      <c r="A22" s="11">
        <v>2300</v>
      </c>
      <c r="B22" s="2" t="s">
        <v>35</v>
      </c>
      <c r="C22" s="34">
        <f aca="true" t="shared" si="2" ref="C22:P22">C23+C24+C25+C26+C27+C29+C28</f>
        <v>13058</v>
      </c>
      <c r="D22" s="34">
        <f t="shared" si="2"/>
        <v>24611</v>
      </c>
      <c r="E22" s="34">
        <f t="shared" si="2"/>
        <v>36639</v>
      </c>
      <c r="F22" s="34">
        <f t="shared" si="2"/>
        <v>2494</v>
      </c>
      <c r="G22" s="34">
        <f t="shared" si="2"/>
        <v>4626</v>
      </c>
      <c r="H22" s="34">
        <f t="shared" si="2"/>
        <v>3684</v>
      </c>
      <c r="I22" s="34">
        <f t="shared" si="2"/>
        <v>5832</v>
      </c>
      <c r="J22" s="34">
        <f t="shared" si="2"/>
        <v>8805</v>
      </c>
      <c r="K22" s="34">
        <v>1271</v>
      </c>
      <c r="L22" s="34">
        <f t="shared" si="2"/>
        <v>5006</v>
      </c>
      <c r="M22" s="34">
        <f t="shared" si="2"/>
        <v>13428</v>
      </c>
      <c r="N22" s="34">
        <f t="shared" si="2"/>
        <v>14207</v>
      </c>
      <c r="O22" s="34">
        <f t="shared" si="2"/>
        <v>6642</v>
      </c>
      <c r="P22" s="34">
        <f t="shared" si="2"/>
        <v>4812</v>
      </c>
      <c r="Q22" s="34">
        <f t="shared" si="0"/>
        <v>145115</v>
      </c>
    </row>
    <row r="23" spans="1:17" ht="15.75" customHeight="1">
      <c r="A23" s="14">
        <v>2310</v>
      </c>
      <c r="B23" s="4" t="s">
        <v>36</v>
      </c>
      <c r="C23" s="34">
        <v>421</v>
      </c>
      <c r="D23" s="34">
        <v>1116</v>
      </c>
      <c r="E23" s="34">
        <v>3185</v>
      </c>
      <c r="F23" s="38">
        <v>209</v>
      </c>
      <c r="G23" s="34">
        <v>358</v>
      </c>
      <c r="H23" s="34">
        <v>573</v>
      </c>
      <c r="I23" s="34">
        <v>1105</v>
      </c>
      <c r="J23" s="38">
        <v>1729</v>
      </c>
      <c r="K23" s="34">
        <v>1039</v>
      </c>
      <c r="L23" s="34">
        <v>1308</v>
      </c>
      <c r="M23" s="34">
        <v>2050</v>
      </c>
      <c r="N23" s="34">
        <v>1943</v>
      </c>
      <c r="O23" s="34">
        <v>983</v>
      </c>
      <c r="P23" s="34">
        <v>844</v>
      </c>
      <c r="Q23" s="34">
        <f t="shared" si="0"/>
        <v>16863</v>
      </c>
    </row>
    <row r="24" spans="1:17" ht="27.75" customHeight="1">
      <c r="A24" s="14">
        <v>2320</v>
      </c>
      <c r="B24" s="4" t="s">
        <v>5</v>
      </c>
      <c r="C24" s="34">
        <v>592</v>
      </c>
      <c r="D24" s="34">
        <v>0</v>
      </c>
      <c r="E24" s="34">
        <v>1611</v>
      </c>
      <c r="F24" s="38">
        <v>0</v>
      </c>
      <c r="G24" s="34">
        <v>29</v>
      </c>
      <c r="H24" s="34">
        <v>0</v>
      </c>
      <c r="I24" s="34">
        <v>0</v>
      </c>
      <c r="J24" s="38">
        <v>0</v>
      </c>
      <c r="K24" s="34">
        <v>4089</v>
      </c>
      <c r="L24" s="34">
        <v>0</v>
      </c>
      <c r="M24" s="34">
        <v>3622</v>
      </c>
      <c r="N24" s="34">
        <v>5389</v>
      </c>
      <c r="O24" s="34">
        <v>2643</v>
      </c>
      <c r="P24" s="34">
        <v>1568</v>
      </c>
      <c r="Q24" s="34">
        <f t="shared" si="0"/>
        <v>19543</v>
      </c>
    </row>
    <row r="25" spans="1:17" ht="23.25" customHeight="1">
      <c r="A25" s="14">
        <v>2340</v>
      </c>
      <c r="B25" s="4" t="s">
        <v>68</v>
      </c>
      <c r="C25" s="34">
        <v>0</v>
      </c>
      <c r="D25" s="34">
        <v>131</v>
      </c>
      <c r="E25" s="34">
        <v>52</v>
      </c>
      <c r="F25" s="38">
        <v>0</v>
      </c>
      <c r="G25" s="34">
        <v>18</v>
      </c>
      <c r="H25" s="34">
        <v>0</v>
      </c>
      <c r="I25" s="34">
        <v>17</v>
      </c>
      <c r="J25" s="34">
        <v>0</v>
      </c>
      <c r="K25" s="34">
        <v>0</v>
      </c>
      <c r="L25" s="34">
        <v>4</v>
      </c>
      <c r="M25" s="34">
        <v>0</v>
      </c>
      <c r="N25" s="34">
        <v>0</v>
      </c>
      <c r="O25" s="34">
        <v>0</v>
      </c>
      <c r="P25" s="34">
        <v>0</v>
      </c>
      <c r="Q25" s="34">
        <f t="shared" si="0"/>
        <v>222</v>
      </c>
    </row>
    <row r="26" spans="1:17" ht="20.25" customHeight="1">
      <c r="A26" s="14">
        <v>2350</v>
      </c>
      <c r="B26" s="4" t="s">
        <v>6</v>
      </c>
      <c r="C26" s="34">
        <v>1151</v>
      </c>
      <c r="D26" s="34">
        <v>1779</v>
      </c>
      <c r="E26" s="34">
        <v>3801</v>
      </c>
      <c r="F26" s="38">
        <v>248</v>
      </c>
      <c r="G26" s="34">
        <v>637</v>
      </c>
      <c r="H26" s="34">
        <v>904</v>
      </c>
      <c r="I26" s="34">
        <v>556</v>
      </c>
      <c r="J26" s="38">
        <v>2568</v>
      </c>
      <c r="K26" s="34">
        <v>457</v>
      </c>
      <c r="L26" s="34">
        <v>1128</v>
      </c>
      <c r="M26" s="34">
        <v>1176</v>
      </c>
      <c r="N26" s="34">
        <v>2181</v>
      </c>
      <c r="O26" s="34">
        <v>708</v>
      </c>
      <c r="P26" s="34">
        <v>134</v>
      </c>
      <c r="Q26" s="34">
        <f t="shared" si="0"/>
        <v>17428</v>
      </c>
    </row>
    <row r="27" spans="1:17" ht="38.25" customHeight="1">
      <c r="A27" s="32">
        <v>2360</v>
      </c>
      <c r="B27" s="29" t="s">
        <v>54</v>
      </c>
      <c r="C27" s="48">
        <v>10330</v>
      </c>
      <c r="D27" s="48">
        <v>20843</v>
      </c>
      <c r="E27" s="48">
        <v>26994</v>
      </c>
      <c r="F27" s="47">
        <v>1947</v>
      </c>
      <c r="G27" s="48">
        <v>3430</v>
      </c>
      <c r="H27" s="48">
        <v>2019</v>
      </c>
      <c r="I27" s="48">
        <v>3951</v>
      </c>
      <c r="J27" s="48">
        <v>4032</v>
      </c>
      <c r="K27" s="48">
        <v>2160</v>
      </c>
      <c r="L27" s="48">
        <v>1950</v>
      </c>
      <c r="M27" s="48">
        <v>6513</v>
      </c>
      <c r="N27" s="48">
        <v>4659</v>
      </c>
      <c r="O27" s="48">
        <v>2254</v>
      </c>
      <c r="P27" s="48">
        <v>2162</v>
      </c>
      <c r="Q27" s="48">
        <f t="shared" si="0"/>
        <v>93244</v>
      </c>
    </row>
    <row r="28" spans="1:17" ht="24.75" customHeight="1" hidden="1">
      <c r="A28" s="32">
        <v>2363</v>
      </c>
      <c r="B28" s="29" t="s">
        <v>38</v>
      </c>
      <c r="C28" s="47"/>
      <c r="D28" s="47"/>
      <c r="E28" s="47"/>
      <c r="F28" s="47"/>
      <c r="G28" s="48"/>
      <c r="H28" s="48"/>
      <c r="I28" s="48"/>
      <c r="J28" s="47"/>
      <c r="K28" s="48"/>
      <c r="L28" s="48"/>
      <c r="M28" s="48"/>
      <c r="N28" s="48"/>
      <c r="O28" s="48"/>
      <c r="P28" s="48"/>
      <c r="Q28" s="34"/>
    </row>
    <row r="29" spans="1:17" ht="20.25" customHeight="1">
      <c r="A29" s="14">
        <v>2370</v>
      </c>
      <c r="B29" s="29" t="s">
        <v>31</v>
      </c>
      <c r="C29" s="38">
        <v>564</v>
      </c>
      <c r="D29" s="38">
        <v>742</v>
      </c>
      <c r="E29" s="38">
        <v>996</v>
      </c>
      <c r="F29" s="34">
        <v>90</v>
      </c>
      <c r="G29" s="34">
        <v>154</v>
      </c>
      <c r="H29" s="34">
        <v>188</v>
      </c>
      <c r="I29" s="34">
        <v>203</v>
      </c>
      <c r="J29" s="38">
        <v>476</v>
      </c>
      <c r="K29" s="34">
        <v>118</v>
      </c>
      <c r="L29" s="34">
        <v>616</v>
      </c>
      <c r="M29" s="34">
        <v>67</v>
      </c>
      <c r="N29" s="34">
        <v>35</v>
      </c>
      <c r="O29" s="34">
        <v>54</v>
      </c>
      <c r="P29" s="34">
        <v>104</v>
      </c>
      <c r="Q29" s="34">
        <f>SUM(C29:P29)</f>
        <v>4407</v>
      </c>
    </row>
    <row r="30" spans="1:17" ht="21.75" customHeight="1">
      <c r="A30" s="13">
        <v>2400</v>
      </c>
      <c r="B30" s="2" t="s">
        <v>7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4">
        <v>14</v>
      </c>
      <c r="O30" s="34">
        <v>0</v>
      </c>
      <c r="P30" s="34">
        <v>0</v>
      </c>
      <c r="Q30" s="34">
        <f>SUM(C30:P30)</f>
        <v>14</v>
      </c>
    </row>
    <row r="31" spans="1:17" ht="18.75" customHeight="1">
      <c r="A31" s="13">
        <v>5233</v>
      </c>
      <c r="B31" s="30" t="s">
        <v>32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f>SUM(C31:P31)</f>
        <v>0</v>
      </c>
    </row>
    <row r="32" spans="1:17" ht="18" customHeight="1">
      <c r="A32" s="63" t="s">
        <v>8</v>
      </c>
      <c r="B32" s="64"/>
      <c r="C32" s="36">
        <f aca="true" t="shared" si="3" ref="C32:Q32">C12+C13+C14+C15+C22+C30+C31</f>
        <v>94012</v>
      </c>
      <c r="D32" s="36">
        <f t="shared" si="3"/>
        <v>170002</v>
      </c>
      <c r="E32" s="36">
        <f t="shared" si="3"/>
        <v>245981</v>
      </c>
      <c r="F32" s="36">
        <f t="shared" si="3"/>
        <v>21642</v>
      </c>
      <c r="G32" s="36">
        <f t="shared" si="3"/>
        <v>18619</v>
      </c>
      <c r="H32" s="36">
        <f t="shared" si="3"/>
        <v>35230</v>
      </c>
      <c r="I32" s="36">
        <f t="shared" si="3"/>
        <v>43075</v>
      </c>
      <c r="J32" s="36">
        <f t="shared" si="3"/>
        <v>72984</v>
      </c>
      <c r="K32" s="36">
        <f t="shared" si="3"/>
        <v>23470</v>
      </c>
      <c r="L32" s="36">
        <f t="shared" si="3"/>
        <v>39814</v>
      </c>
      <c r="M32" s="36">
        <f t="shared" si="3"/>
        <v>56342</v>
      </c>
      <c r="N32" s="36">
        <f t="shared" si="3"/>
        <v>68453</v>
      </c>
      <c r="O32" s="36">
        <f t="shared" si="3"/>
        <v>16735</v>
      </c>
      <c r="P32" s="36">
        <f t="shared" si="3"/>
        <v>21751</v>
      </c>
      <c r="Q32" s="36">
        <f t="shared" si="3"/>
        <v>928110</v>
      </c>
    </row>
    <row r="33" spans="1:17" ht="30" customHeight="1">
      <c r="A33" s="63" t="s">
        <v>44</v>
      </c>
      <c r="B33" s="67"/>
      <c r="C33" s="37">
        <f>C32/12/C10</f>
        <v>159.8843537414966</v>
      </c>
      <c r="D33" s="37">
        <f aca="true" t="shared" si="4" ref="D33:P33">D32/12/D10</f>
        <v>150.71099290780143</v>
      </c>
      <c r="E33" s="37">
        <f t="shared" si="4"/>
        <v>162.68584656084656</v>
      </c>
      <c r="F33" s="37">
        <f t="shared" si="4"/>
        <v>200.38888888888889</v>
      </c>
      <c r="G33" s="37">
        <f t="shared" si="4"/>
        <v>70.52651515151514</v>
      </c>
      <c r="H33" s="37">
        <f t="shared" si="4"/>
        <v>97.86111111111111</v>
      </c>
      <c r="I33" s="37">
        <f t="shared" si="4"/>
        <v>188.92543859649123</v>
      </c>
      <c r="J33" s="37">
        <f t="shared" si="4"/>
        <v>190.0625</v>
      </c>
      <c r="K33" s="37">
        <f t="shared" si="4"/>
        <v>217.3148148148148</v>
      </c>
      <c r="L33" s="37">
        <f t="shared" si="4"/>
        <v>150.81060606060606</v>
      </c>
      <c r="M33" s="37">
        <f t="shared" si="4"/>
        <v>161.9022988505747</v>
      </c>
      <c r="N33" s="37">
        <f t="shared" si="4"/>
        <v>121.37056737588654</v>
      </c>
      <c r="O33" s="37">
        <f t="shared" si="4"/>
        <v>126.78030303030302</v>
      </c>
      <c r="P33" s="37">
        <f t="shared" si="4"/>
        <v>201.39814814814815</v>
      </c>
      <c r="Q33" s="37">
        <f>Q32/12/Q10</f>
        <v>152.2490157480315</v>
      </c>
    </row>
    <row r="34" ht="12.75">
      <c r="D34" s="7"/>
    </row>
    <row r="35" spans="2:18" ht="12.75">
      <c r="B35" s="1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ht="12.75"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22"/>
    </row>
    <row r="37" spans="2:18" ht="12.75">
      <c r="B37" s="1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ht="12.75">
      <c r="B38" s="1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40" spans="3:5" ht="12.75">
      <c r="C40" s="16"/>
      <c r="D40" s="16"/>
      <c r="E40" s="16"/>
    </row>
    <row r="42" ht="12.75">
      <c r="E42" s="16"/>
    </row>
  </sheetData>
  <sheetProtection/>
  <mergeCells count="7">
    <mergeCell ref="A32:B32"/>
    <mergeCell ref="A33:B33"/>
    <mergeCell ref="A11:F11"/>
    <mergeCell ref="O1:Q1"/>
    <mergeCell ref="N2:Q2"/>
    <mergeCell ref="N3:Q3"/>
    <mergeCell ref="N4:Q4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2020-02-28T11:22:02Z</cp:lastPrinted>
  <dcterms:created xsi:type="dcterms:W3CDTF">2004-02-26T13:25:26Z</dcterms:created>
  <dcterms:modified xsi:type="dcterms:W3CDTF">2020-02-28T11:49:27Z</dcterms:modified>
  <cp:category/>
  <cp:version/>
  <cp:contentType/>
  <cp:contentStatus/>
</cp:coreProperties>
</file>